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65371" windowWidth="15600" windowHeight="5025" tabRatio="652" activeTab="1"/>
  </bookViews>
  <sheets>
    <sheet name="TT" sheetId="1" r:id="rId1"/>
    <sheet name="01" sheetId="2" r:id="rId2"/>
    <sheet name="PT01" sheetId="3" r:id="rId3"/>
    <sheet name="02" sheetId="4" r:id="rId4"/>
    <sheet name="02 (bỏ)" sheetId="5" state="hidden" r:id="rId5"/>
    <sheet name="PT02" sheetId="6" r:id="rId6"/>
    <sheet name="03" sheetId="7" r:id="rId7"/>
    <sheet name="03 (bỏ)" sheetId="8" state="hidden" r:id="rId8"/>
    <sheet name="04" sheetId="9" r:id="rId9"/>
    <sheet name="04 (bỏ)" sheetId="10" state="hidden" r:id="rId10"/>
    <sheet name="05" sheetId="11" r:id="rId11"/>
    <sheet name="05 (bỏ)" sheetId="12" state="hidden" r:id="rId12"/>
    <sheet name="06" sheetId="13" r:id="rId13"/>
    <sheet name="07" sheetId="14" r:id="rId14"/>
    <sheet name="08" sheetId="15" r:id="rId15"/>
    <sheet name="09" sheetId="16" r:id="rId16"/>
    <sheet name="10" sheetId="17" r:id="rId17"/>
    <sheet name="11" sheetId="18" r:id="rId18"/>
    <sheet name="12" sheetId="19" r:id="rId19"/>
    <sheet name="PLChuaDieuKien" sheetId="20" r:id="rId20"/>
  </sheets>
  <definedNames>
    <definedName name="_xlnm.Print_Area" localSheetId="1">'01'!$A$1:$U$42</definedName>
    <definedName name="_xlnm.Print_Area" localSheetId="3">'02'!$A$1:$U$41</definedName>
    <definedName name="_xlnm.Print_Area" localSheetId="4">'02 (bỏ)'!$A$1:$V$39</definedName>
    <definedName name="_xlnm.Print_Area" localSheetId="6">'03'!$A$1:$U$25</definedName>
    <definedName name="_xlnm.Print_Area" localSheetId="7">'03 (bỏ)'!$A$1:$V$24</definedName>
    <definedName name="_xlnm.Print_Area" localSheetId="8">'04'!$A$1:$AB$125</definedName>
    <definedName name="_xlnm.Print_Area" localSheetId="9">'04 (bỏ)'!$A$1:$U$23</definedName>
    <definedName name="_xlnm.Print_Area" localSheetId="10">'05'!$A$1:$U$121</definedName>
    <definedName name="_xlnm.Print_Area" localSheetId="11">'05 (bỏ)'!$A$1:$V$23</definedName>
    <definedName name="_xlnm.Print_Area" localSheetId="12">'06'!$A$1:$J$29</definedName>
    <definedName name="_xlnm.Print_Area" localSheetId="13">'07'!$A$1:$J$29</definedName>
    <definedName name="_xlnm.Print_Area" localSheetId="14">'08'!$A$1:$W$57</definedName>
    <definedName name="_xlnm.Print_Area" localSheetId="15">'09'!$A$1:$U$29</definedName>
    <definedName name="_xlnm.Print_Area" localSheetId="16">'10'!$A$1:$X$29</definedName>
    <definedName name="_xlnm.Print_Area" localSheetId="17">'11'!$A$1:$T$30</definedName>
    <definedName name="_xlnm.Print_Area" localSheetId="18">'12'!$A$1:$V$29</definedName>
    <definedName name="_xlnm.Print_Area" localSheetId="19">'PLChuaDieuKien'!$A$1:$H$34</definedName>
    <definedName name="_xlnm.Print_Area" localSheetId="2">'PT01'!$A$1:$D$38</definedName>
    <definedName name="_xlnm.Print_Area" localSheetId="5">'PT02'!$A$1:$D$37</definedName>
    <definedName name="_xlnm.Print_Area" localSheetId="0">'TT'!$A$1:$C$15</definedName>
    <definedName name="_xlnm.Print_Titles" localSheetId="11">'05 (bỏ)'!$2:$7</definedName>
    <definedName name="_xlnm.Print_Titles" localSheetId="19">'PLChuaDieuKien'!$4:$5</definedName>
    <definedName name="_xlnm.Print_Titles" localSheetId="2">'PT01'!$2:$2</definedName>
    <definedName name="_xlnm.Print_Titles" localSheetId="5">'PT02'!$2:$2</definedName>
  </definedNames>
  <calcPr fullCalcOnLoad="1"/>
</workbook>
</file>

<file path=xl/sharedStrings.xml><?xml version="1.0" encoding="utf-8"?>
<sst xmlns="http://schemas.openxmlformats.org/spreadsheetml/2006/main" count="1646" uniqueCount="475">
  <si>
    <t>I</t>
  </si>
  <si>
    <t>II</t>
  </si>
  <si>
    <t xml:space="preserve"> </t>
  </si>
  <si>
    <t>A</t>
  </si>
  <si>
    <t>Chia ra:</t>
  </si>
  <si>
    <t>Chi cục THA …</t>
  </si>
  <si>
    <t>Chấp hành viên …</t>
  </si>
  <si>
    <t>Chấp hành viên…</t>
  </si>
  <si>
    <t>Các Chi cục THADS</t>
  </si>
  <si>
    <t>…</t>
  </si>
  <si>
    <t>Tổng số</t>
  </si>
  <si>
    <t>….</t>
  </si>
  <si>
    <t>Tổng số</t>
  </si>
  <si>
    <t>1</t>
  </si>
  <si>
    <t>2</t>
  </si>
  <si>
    <t>1.1</t>
  </si>
  <si>
    <t>1.2</t>
  </si>
  <si>
    <t>2.1</t>
  </si>
  <si>
    <t>2.2</t>
  </si>
  <si>
    <t>3</t>
  </si>
  <si>
    <t>Chỉ tiêu</t>
  </si>
  <si>
    <t>Tên đơn vị</t>
  </si>
  <si>
    <t>4</t>
  </si>
  <si>
    <t>5</t>
  </si>
  <si>
    <t>6</t>
  </si>
  <si>
    <t>7</t>
  </si>
  <si>
    <t>8</t>
  </si>
  <si>
    <t>9</t>
  </si>
  <si>
    <t>Cục Thi hành án DS</t>
  </si>
  <si>
    <t>10</t>
  </si>
  <si>
    <t>11</t>
  </si>
  <si>
    <t>Dân sự</t>
  </si>
  <si>
    <t>Hôn nhân và gia đình</t>
  </si>
  <si>
    <t>Kinh doanh, thương mại</t>
  </si>
  <si>
    <t>Lao động</t>
  </si>
  <si>
    <t>Phá sản</t>
  </si>
  <si>
    <t>Ủy thác thi hành án</t>
  </si>
  <si>
    <t>Tổng số phải thi hành</t>
  </si>
  <si>
    <t>Có điều kiện thi hành</t>
  </si>
  <si>
    <t>Thi hành xong</t>
  </si>
  <si>
    <t>Đình chỉ thi hành án</t>
  </si>
  <si>
    <t>1.3</t>
  </si>
  <si>
    <t>Đang thi hành</t>
  </si>
  <si>
    <t>1.4</t>
  </si>
  <si>
    <t>1.5</t>
  </si>
  <si>
    <t>Tạm dừng thi hành án để giải quyết khiếu nại</t>
  </si>
  <si>
    <t>Trường hợp khác</t>
  </si>
  <si>
    <t>3.1</t>
  </si>
  <si>
    <t>3.2</t>
  </si>
  <si>
    <t>4.1</t>
  </si>
  <si>
    <t>4.2</t>
  </si>
  <si>
    <t>5.2</t>
  </si>
  <si>
    <t>5.3</t>
  </si>
  <si>
    <t>Giảm thi hành án</t>
  </si>
  <si>
    <t>Án phí</t>
  </si>
  <si>
    <t>Lệ phí</t>
  </si>
  <si>
    <t>Phạt</t>
  </si>
  <si>
    <t>Tịch thu</t>
  </si>
  <si>
    <t>Thu khác</t>
  </si>
  <si>
    <t>Chi cục THA...</t>
  </si>
  <si>
    <t>Truy thu</t>
  </si>
  <si>
    <t>Tổng số có điều kiện thi hành</t>
  </si>
  <si>
    <t>Thụ lý mới</t>
  </si>
  <si>
    <t>Điểm a khoản 1 Điều 44a</t>
  </si>
  <si>
    <t>Điểm b khoản 1 Điều 44a</t>
  </si>
  <si>
    <t>Điểm c khoản 1 Điều 44a</t>
  </si>
  <si>
    <t>Điểm a khoản 1 Điều 48</t>
  </si>
  <si>
    <t>Điểm b khoản 1 Điều 48</t>
  </si>
  <si>
    <t>Điểm d khoản 1 Điều 48</t>
  </si>
  <si>
    <t>Điểm đ khoản 1 Điều 48</t>
  </si>
  <si>
    <t>Điểm e khoản 1 Điều 48</t>
  </si>
  <si>
    <t>Điểm g khoản 1 Điều 48</t>
  </si>
  <si>
    <t>Khoản 2 Điều 48</t>
  </si>
  <si>
    <t>Khoản 1 Điều 49</t>
  </si>
  <si>
    <t>Khoản 2 Điều 49</t>
  </si>
  <si>
    <t>Chia ra</t>
  </si>
  <si>
    <t>5.1</t>
  </si>
  <si>
    <t>1.6</t>
  </si>
  <si>
    <t>Điểm h khoản 1 Điều 48</t>
  </si>
  <si>
    <t>Điểm c khoản 1 Điều 48</t>
  </si>
  <si>
    <t>1.7</t>
  </si>
  <si>
    <t xml:space="preserve">Tạm đình chỉ thi hành án </t>
  </si>
  <si>
    <t>Thu hồi, hủy quyết định thi hành án</t>
  </si>
  <si>
    <t>1.8</t>
  </si>
  <si>
    <t xml:space="preserve">Số hoãn thi hành án </t>
  </si>
  <si>
    <t>Số tạm đình chỉ thi hành án</t>
  </si>
  <si>
    <t>Đang trong thời gian tự nguyện thi hành án</t>
  </si>
  <si>
    <t xml:space="preserve">Số đình chỉ thi hành án </t>
  </si>
  <si>
    <t>Chủ động</t>
  </si>
  <si>
    <t>Tổng số việc chủ động</t>
  </si>
  <si>
    <t>Tổng số việc theo yêu cầu</t>
  </si>
  <si>
    <t>Theo yêu cầu</t>
  </si>
  <si>
    <t>3.3</t>
  </si>
  <si>
    <t>3.4</t>
  </si>
  <si>
    <t>Tổng số việc</t>
  </si>
  <si>
    <t>Tổng số tiền</t>
  </si>
  <si>
    <t>Tổng số thi hành xong</t>
  </si>
  <si>
    <t xml:space="preserve">Đình chỉ thi hành án </t>
  </si>
  <si>
    <t>Đơn vị tính: Việc và 1.000 VN đồng</t>
  </si>
  <si>
    <t xml:space="preserve">PHÂN TÍCH MỘT SỐ CHỈ TIÊU VIỆC 
THI HÀNH ÁN DÂN SỰ </t>
  </si>
  <si>
    <t>PHÂN TÍCH MỘT SỐ CHỈ TIÊU TIỀN
THI HÀNH ÁN DÂN SỰ</t>
  </si>
  <si>
    <t>13</t>
  </si>
  <si>
    <t>Loại khác</t>
  </si>
  <si>
    <t xml:space="preserve">Số chuyển kỳ sau </t>
  </si>
  <si>
    <t>12</t>
  </si>
  <si>
    <t>14</t>
  </si>
  <si>
    <t>15</t>
  </si>
  <si>
    <t>16</t>
  </si>
  <si>
    <t>Thi hành xong / Có điều kiện *100%</t>
  </si>
  <si>
    <t>Đang trong thời gian chờ ý kiến của cơ quan có thẩm quyền</t>
  </si>
  <si>
    <t>Số chưa có điều kiện theo Điều 44a</t>
  </si>
  <si>
    <t>2.3</t>
  </si>
  <si>
    <t>3.5</t>
  </si>
  <si>
    <t>3.6</t>
  </si>
  <si>
    <t>3.7</t>
  </si>
  <si>
    <t>3.8</t>
  </si>
  <si>
    <t>3.9</t>
  </si>
  <si>
    <t>5.4</t>
  </si>
  <si>
    <t>17</t>
  </si>
  <si>
    <r>
      <t xml:space="preserve">…………….., ngày… tháng …...năm......... …………
</t>
    </r>
    <r>
      <rPr>
        <b/>
        <sz val="13"/>
        <rFont val="Times New Roman"/>
        <family val="1"/>
      </rPr>
      <t xml:space="preserve">NGƯỜI LẬP BIỂU
</t>
    </r>
    <r>
      <rPr>
        <sz val="13"/>
        <rFont val="Times New Roman"/>
        <family val="1"/>
      </rPr>
      <t>(ký và ghi rõ họ tên)</t>
    </r>
  </si>
  <si>
    <t>Đơn vị tính: Việc</t>
  </si>
  <si>
    <r>
      <t xml:space="preserve">   KẾT QUẢ THI HÀNH ÁN DÂN SỰ TÍNH BẰNG TIỀN
</t>
    </r>
    <r>
      <rPr>
        <sz val="13"/>
        <rFont val="Times New Roman"/>
        <family val="1"/>
      </rPr>
      <t>……..tháng/năm ……..</t>
    </r>
  </si>
  <si>
    <t>Đơn vị tính: 1.000 VN Đồng</t>
  </si>
  <si>
    <t>Đơn vị tính: 1.000 VN đồng</t>
  </si>
  <si>
    <r>
      <t xml:space="preserve">   KẾT QUẢ THI HÀNH CHO NGÂN SÁCH NHÀ NƯỚC
</t>
    </r>
    <r>
      <rPr>
        <sz val="13"/>
        <rFont val="Times New Roman"/>
        <family val="1"/>
      </rPr>
      <t>……..tháng/năm ……..</t>
    </r>
  </si>
  <si>
    <r>
      <t xml:space="preserve">KẾT QUẢ THI HÀNH ÁN DÂN SỰ TÍNH BẰNG TIỀN CHIA THEO CƠ QUAN THI HÀNH ÁN VÀ CHẤP HÀNH VIÊN
</t>
    </r>
    <r>
      <rPr>
        <sz val="13"/>
        <rFont val="Times New Roman"/>
        <family val="1"/>
      </rPr>
      <t>……..tháng/năm ……..</t>
    </r>
  </si>
  <si>
    <r>
      <t xml:space="preserve">KẾT QUẢ THI HÀNH ÁN DÂN SỰ TÍNH BẰNG VIỆC CHIA THEO CƠ QUAN THI HÀNH ÁN VÀ CHẤP HÀNH VIÊN 
</t>
    </r>
    <r>
      <rPr>
        <sz val="13"/>
        <rFont val="Times New Roman"/>
        <family val="1"/>
      </rPr>
      <t>……..tháng/năm ……..</t>
    </r>
  </si>
  <si>
    <r>
      <t xml:space="preserve">  …………….,ngày…… tháng….. năm ……….
</t>
    </r>
    <r>
      <rPr>
        <b/>
        <sz val="13"/>
        <rFont val="Times New Roman"/>
        <family val="1"/>
      </rPr>
      <t xml:space="preserve">THỦ TRƯỞNG ĐƠN VỊ
</t>
    </r>
    <r>
      <rPr>
        <sz val="13"/>
        <rFont val="Times New Roman"/>
        <family val="1"/>
      </rPr>
      <t>(ký và ghi rõ họ tên)</t>
    </r>
  </si>
  <si>
    <t>DS trong hình sự (khác)</t>
  </si>
  <si>
    <t>DS trong hành chính</t>
  </si>
  <si>
    <t>Trường hợp chưa có điều kiện khác</t>
  </si>
  <si>
    <t>18</t>
  </si>
  <si>
    <t>Tổng số bản án, quyết định đã nhận</t>
  </si>
  <si>
    <t>19</t>
  </si>
  <si>
    <t>Tổng số giải quyết</t>
  </si>
  <si>
    <t>Số chưa có điều kiện đã chuyển sổ theo dõi riêng</t>
  </si>
  <si>
    <t>STT</t>
  </si>
  <si>
    <t>Năm trước chuyển sang (trừ số đã chuyển sổ theo dõi riêng)</t>
  </si>
  <si>
    <t xml:space="preserve">Đình chỉ </t>
  </si>
  <si>
    <t>Chưa có điều kiện (trừ số đã chuyển sổ theo dõi riêng)</t>
  </si>
  <si>
    <t>*Ghi chú: Mục (6) Số chưa có điều kiện đã chuyển sổ theo dõi riêng có sổ theo dõi và danh sách cụ thể được quản lý tại các cơ quan Thi hành án dân sự, cơ quan quản lý thi hành án dân sự.</t>
  </si>
  <si>
    <t>Tín dụng</t>
  </si>
  <si>
    <t>Vụ việc cạnh tranh</t>
  </si>
  <si>
    <t>Trọng tài Thương mại</t>
  </si>
  <si>
    <t>DS trong hình sự (các tội XPTrTQLKT)</t>
  </si>
  <si>
    <t>DS trong hình sự  (tội phạm chức vụ)</t>
  </si>
  <si>
    <t>DS trong hình sự (loại khác)</t>
  </si>
  <si>
    <t>Hoãn theo điểm c k1, Đ 48</t>
  </si>
  <si>
    <t>Hoãn thi hành án (trừ điểm c k1, Đ 48)</t>
  </si>
  <si>
    <t>20</t>
  </si>
  <si>
    <t xml:space="preserve">Đơn vị  báo cáo: 
Đơn vị nhận báo cáo: </t>
  </si>
  <si>
    <t xml:space="preserve">Biểu số: 02/TK-THA
Ban hành theo TT số:          /2019/TT-BTP
ngày       tháng        năm 2019
Ngày nhận báo cáo: </t>
  </si>
  <si>
    <t xml:space="preserve">Biểu số: 03/TK-THA
Ban hành theo TT số:          /2019/TT-BTP
ngày       tháng        năm 2019
Ngày nhận báo cáo: </t>
  </si>
  <si>
    <t>Biểu số: 04/TK-THA
Ban hành theo TT số:          /2019/TT-BTP
ngày       tháng        năm 2019
Ngày nhận báo cáo:</t>
  </si>
  <si>
    <t xml:space="preserve">Biểu số: 05/TK-THA
Ban hành theo TT số:          /2019/TT-BTP
ngày       tháng        năm 2019
Ngày nhận báo cáo: </t>
  </si>
  <si>
    <t>Tổng số tiền theo bản án, quyết định đã nhận</t>
  </si>
  <si>
    <t>Giảm nghĩa vụ thi hành án</t>
  </si>
  <si>
    <t>Tên chỉ tiêu</t>
  </si>
  <si>
    <t>Thu hồi, sửa, hủy quyết định THA</t>
  </si>
  <si>
    <t>Giảm NV thi hành án</t>
  </si>
  <si>
    <t>Tỷ lệ thi hành xong trong số có điều kiện</t>
  </si>
  <si>
    <t>Đơn vị tính: 1.000 VNĐ và %</t>
  </si>
  <si>
    <t>Thu hồi,  hủy quyết định THA</t>
  </si>
  <si>
    <t>Tổng số  bản án, quyết định đã nhận</t>
  </si>
  <si>
    <t>Đơn vị tính: Bản án, quyết định, việc và %</t>
  </si>
  <si>
    <t>Thu hồi, hủy quyết định THA</t>
  </si>
  <si>
    <t>Năm trước chuyển sang (chưa trừ theo dõi riêng)</t>
  </si>
  <si>
    <t>Chuyển theo dõi riêng</t>
  </si>
  <si>
    <t>Việc</t>
  </si>
  <si>
    <t>Tiền</t>
  </si>
  <si>
    <t>Chưa có điều kiện (chưa trừ  theo dõi riêng)</t>
  </si>
  <si>
    <t>Tiêu chí</t>
  </si>
  <si>
    <t>TT</t>
  </si>
  <si>
    <t>PHỤ LỤC THEO DÕI SỐ CHUYỂN THEO DÕI RIÊNG</t>
  </si>
  <si>
    <t xml:space="preserve">Số đề nghị xét miễn </t>
  </si>
  <si>
    <t>Số đã được xét miễn</t>
  </si>
  <si>
    <t>Số đề nghị giảm</t>
  </si>
  <si>
    <t>Số đã được xét giảm</t>
  </si>
  <si>
    <t>Số việc</t>
  </si>
  <si>
    <t>Số tiền</t>
  </si>
  <si>
    <t>Tổng số việc đã ra quyết định cưỡng chế</t>
  </si>
  <si>
    <t>Kết quả cưỡng chế</t>
  </si>
  <si>
    <t>Cưỡng chế không huy động lực lượng</t>
  </si>
  <si>
    <t>Cưỡng chế có huy động lực lượng</t>
  </si>
  <si>
    <t>Đương sự tự nguyện trước khi cưỡng chế</t>
  </si>
  <si>
    <t xml:space="preserve">Cưỡng chế thành công
</t>
  </si>
  <si>
    <t>Cưỡng chế không thành công</t>
  </si>
  <si>
    <t>Chưa tổ chức cưỡng chế</t>
  </si>
  <si>
    <t>Đơn vị tính: Việc và đơn</t>
  </si>
  <si>
    <t>Tổng số đơn tiếp nhận
(Đơn)</t>
  </si>
  <si>
    <t>Đơn trùng (Đơn)</t>
  </si>
  <si>
    <t>Kết quả giải quyết số việc thuộc thẩm quyền (Việc)</t>
  </si>
  <si>
    <t>Chia theo
 thời điểm thụ lý</t>
  </si>
  <si>
    <t>Chia theo thẩm quyền giải quyết</t>
  </si>
  <si>
    <t>Số việc thuộc thẩm quyền giải quyết của cơ quan khác</t>
  </si>
  <si>
    <t>Đúng toàn bộ</t>
  </si>
  <si>
    <t>Đúng một phần</t>
  </si>
  <si>
    <t>Sai toàn bộ</t>
  </si>
  <si>
    <t>Số chưa giải quyết chuyển kỳ sau</t>
  </si>
  <si>
    <t>Quyết định về thi hành án</t>
  </si>
  <si>
    <t>Áp dụng biện pháp cưỡng chế</t>
  </si>
  <si>
    <t>Áp dụng biện pháp bảo đảm</t>
  </si>
  <si>
    <t>Nội dung khác</t>
  </si>
  <si>
    <t>Số năm trước chuyển sang</t>
  </si>
  <si>
    <t>Số mới nhận</t>
  </si>
  <si>
    <t>Quyết định thi hành án</t>
  </si>
  <si>
    <t>Quyết định ủy thác</t>
  </si>
  <si>
    <t>Quyết định hoãn/ Đình chỉ/ Tạm đình chỉ</t>
  </si>
  <si>
    <t>Cưỡng chế kê biên tài sản</t>
  </si>
  <si>
    <t>Cưỡng chế giao tài sản bán đấu giá</t>
  </si>
  <si>
    <t>Biện pháp cưỡng chế khác</t>
  </si>
  <si>
    <t xml:space="preserve">            A</t>
  </si>
  <si>
    <t>Tổng số (Khiếu nại)</t>
  </si>
  <si>
    <t>Tổng số (Tố cáo)</t>
  </si>
  <si>
    <t>Cục Thi hành án dân sự</t>
  </si>
  <si>
    <t>Khiếu nại</t>
  </si>
  <si>
    <t>Tố cáo</t>
  </si>
  <si>
    <t xml:space="preserve">Đơn vị tính: Việc, Đoàn và Lượt </t>
  </si>
  <si>
    <t>Tổng</t>
  </si>
  <si>
    <t>Đoàn đông người</t>
  </si>
  <si>
    <t>Lãnh đạo cơ quan tiếp</t>
  </si>
  <si>
    <t>Số việc tiếp nhận (việc)</t>
  </si>
  <si>
    <t>Kết quả giải quyết số việc thuộc thẩm quyền</t>
  </si>
  <si>
    <t>Chia theo nội dung</t>
  </si>
  <si>
    <t>Chia theo thẩm quyền</t>
  </si>
  <si>
    <t>Số lượt</t>
  </si>
  <si>
    <t>Số người</t>
  </si>
  <si>
    <t>Số vụ việc</t>
  </si>
  <si>
    <t>Số đoàn</t>
  </si>
  <si>
    <t>Kiến nghị, phản ánh</t>
  </si>
  <si>
    <t>Thuộc thẩm quyền</t>
  </si>
  <si>
    <t>Khác</t>
  </si>
  <si>
    <t>Số đã giải quyết</t>
  </si>
  <si>
    <t>Cục THADS</t>
  </si>
  <si>
    <t>Số TT</t>
  </si>
  <si>
    <t>Tổng số cuộc</t>
  </si>
  <si>
    <t xml:space="preserve">Cơ quan giám sát </t>
  </si>
  <si>
    <t>Kết quả thực hiện kết luận giám sát</t>
  </si>
  <si>
    <t>Tổng số kháng nghị đã nhận</t>
  </si>
  <si>
    <t>Kháng nghị
của cuộc kiểm sát trực tiếp</t>
  </si>
  <si>
    <t>Kháng nghị khác</t>
  </si>
  <si>
    <t>Tổng số kiến nghị đã nhận</t>
  </si>
  <si>
    <t>Kiến nghị 
của cuộc kiểm sát trực tiếp</t>
  </si>
  <si>
    <t>Kiến nghị khác</t>
  </si>
  <si>
    <t>Quốc hội</t>
  </si>
  <si>
    <t>Hội đồng nhân dân</t>
  </si>
  <si>
    <t>Mặt trận Tổ quốc</t>
  </si>
  <si>
    <t>Đã thực hiện</t>
  </si>
  <si>
    <t>Chưa thực hiện</t>
  </si>
  <si>
    <t>Giải trình</t>
  </si>
  <si>
    <t>Tổng số</t>
  </si>
  <si>
    <t xml:space="preserve">Cục Thi hành án dân sự </t>
  </si>
  <si>
    <t>Tổng số việc thụ lý</t>
  </si>
  <si>
    <t>Kết quả giải quyết</t>
  </si>
  <si>
    <t>Kết quả chi trả</t>
  </si>
  <si>
    <t>Kết quả thực hiện hoàn trả</t>
  </si>
  <si>
    <t xml:space="preserve">Tổng số 
</t>
  </si>
  <si>
    <t>Số việc chưa có bản án, quyết định giải quyết bồi thường có hiệu lực pháp luật</t>
  </si>
  <si>
    <t>Đã có bản án, quyết định giải quyết bồi thường có hiệu lực pháp luật</t>
  </si>
  <si>
    <t xml:space="preserve">Đã được cấp kinh phí bồi thường </t>
  </si>
  <si>
    <t xml:space="preserve">Đã chi trả cho người bị thiệt hại </t>
  </si>
  <si>
    <t xml:space="preserve">Đã có Quyết định hoàn trả có hiệu lực pháp luật </t>
  </si>
  <si>
    <t xml:space="preserve">Đã thực hiện hoàn trả </t>
  </si>
  <si>
    <t>Năm trước
 chuyển sang</t>
  </si>
  <si>
    <t>Năm trước chuyển sang</t>
  </si>
  <si>
    <t>Trong kỳ báo cáo</t>
  </si>
  <si>
    <t>Ghi chú: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</si>
  <si>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</si>
  <si>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</si>
  <si>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</si>
  <si>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Đơn vị tính: Việc</t>
  </si>
  <si>
    <t xml:space="preserve"> Tổng số bản án, quyết định cơ quan Thi hành án dân sự nhận từ Tòa án nhân dân</t>
  </si>
  <si>
    <t>Số QĐ buộc THAHC được Tòa án nhân dân chuyển giao cho cơ quan THADS chia theo nội dung theo dõi</t>
  </si>
  <si>
    <t>Kết quả theo dõi thi hành án hành chính</t>
  </si>
  <si>
    <t>Tổng số bản án, quyết định có nội dung theo dõi</t>
  </si>
  <si>
    <t>Số  bản án, quyết định không có nội dung theo dõi</t>
  </si>
  <si>
    <t>Số  bản án, quyết định đã ra thông báo tự nguyện THA</t>
  </si>
  <si>
    <t>Số quyết định buộc thi hành án hành chính đã đăng tải công khai</t>
  </si>
  <si>
    <t>Số vụ việc cơ quan THADS làm việc với người phải thi hành án</t>
  </si>
  <si>
    <t>Số vụ việc cơ quan THADS có văn bản kiến nghị xử lý do không chấp hành án</t>
  </si>
  <si>
    <t>Số trường hợp người phải thi hành án bị xử lý trách nhiệm theo kiến nghị của cơ quan THADS</t>
  </si>
  <si>
    <t xml:space="preserve">Tổng số bản án, quyết định của Tòa án được theo dõi đã thi hành xong </t>
  </si>
  <si>
    <t>Tổng số bản án, quyết định của Tòa án được theo dõi chưa thi hành xong</t>
  </si>
  <si>
    <t>Kỳ trước 
chuyển sang</t>
  </si>
  <si>
    <t>Số bản án đã có QĐ buộc THAHC</t>
  </si>
  <si>
    <t>Số bản án không có QĐ buộc THAHC</t>
  </si>
  <si>
    <t>NGƯỜI LẬP BIỂU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</si>
  <si>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</si>
  <si>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</si>
  <si>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</si>
  <si>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r>
      <t>Kết quả giám sát (</t>
    </r>
    <r>
      <rPr>
        <i/>
        <sz val="9"/>
        <rFont val="Times New Roman"/>
        <family val="1"/>
      </rPr>
      <t>cuộc</t>
    </r>
    <r>
      <rPr>
        <b/>
        <sz val="9"/>
        <rFont val="Times New Roman"/>
        <family val="1"/>
      </rPr>
      <t>)</t>
    </r>
  </si>
  <si>
    <t>Đơn vị tính: việc và 1.000 đồng</t>
  </si>
  <si>
    <t>Tổng số việc thuộc thẩm quyền giải quyết của CQ THADS</t>
  </si>
  <si>
    <t>Thông tin chung biểu mẫu</t>
  </si>
  <si>
    <t>Thay đổi thông tin cột C để điền thông tin vào các biểu mẫu</t>
  </si>
  <si>
    <t>Người lập biểu</t>
  </si>
  <si>
    <t xml:space="preserve">Chức danh </t>
  </si>
  <si>
    <t>Lãnh đạo</t>
  </si>
  <si>
    <t xml:space="preserve">Ngày ký </t>
  </si>
  <si>
    <t>Họ tên người ký</t>
  </si>
  <si>
    <t>Họ tên người lập biểu</t>
  </si>
  <si>
    <t>Kỳ báo cáo</t>
  </si>
  <si>
    <t>Đơn vị báo cáo</t>
  </si>
  <si>
    <t>* Các ô bôi vàng không thực hiện thống kê</t>
  </si>
  <si>
    <t>* ô bôi vàng không thực hiện thống kê</t>
  </si>
  <si>
    <t>Đơn vị tính: Việc và 1.000 đồng</t>
  </si>
  <si>
    <t>Số đình chỉ</t>
  </si>
  <si>
    <t>Số việc tiếp nhận  (Việc)</t>
  </si>
  <si>
    <t>Lưu ý: Biểu 4 đến biểu 12 có thể thêm dòng nhưng không thêm được cột để đảm bảo cấu trúc của biểu mẫu</t>
  </si>
  <si>
    <t xml:space="preserve">Hoãn thi hành án </t>
  </si>
  <si>
    <r>
      <t>Kết quả thực hiện kháng nghị kiểm sát (</t>
    </r>
    <r>
      <rPr>
        <i/>
        <sz val="9"/>
        <rFont val="Times New Roman"/>
        <family val="1"/>
      </rPr>
      <t>cuộc</t>
    </r>
    <r>
      <rPr>
        <b/>
        <sz val="9"/>
        <rFont val="Times New Roman"/>
        <family val="1"/>
      </rPr>
      <t>)</t>
    </r>
  </si>
  <si>
    <r>
      <t>Kết quả thực hiện kiến nghị kiểm sát (</t>
    </r>
    <r>
      <rPr>
        <i/>
        <sz val="9"/>
        <rFont val="Times New Roman"/>
        <family val="1"/>
      </rPr>
      <t>bản kiến nghị</t>
    </r>
    <r>
      <rPr>
        <b/>
        <sz val="9"/>
        <rFont val="Times New Roman"/>
        <family val="1"/>
      </rPr>
      <t>)</t>
    </r>
  </si>
  <si>
    <t>Điểm a khoản 1 Điều 50</t>
  </si>
  <si>
    <t>Điểm b khoản 1 Điều 50</t>
  </si>
  <si>
    <t>Điểm c khoản 1 Điều 50</t>
  </si>
  <si>
    <t>Điểm d khoản 1 Điều 50</t>
  </si>
  <si>
    <t>Điểm đ khoản 1 Điều 50</t>
  </si>
  <si>
    <t>Điểm e khoản 1 Điều 50</t>
  </si>
  <si>
    <t>Điểm g khoản 1 Điều 50</t>
  </si>
  <si>
    <t>Điểm h khoản 1 Điều 50</t>
  </si>
  <si>
    <t xml:space="preserve">Biểu số: 01/TK-THA
Ban hành theo TT số: 06/2019/TT-BTP
ngày 21 tháng 11 năm 2019
Ngày nhận báo cáo: </t>
  </si>
  <si>
    <t xml:space="preserve">Biểu số: 02/TK-THA
Ban hành theo TT số: 06/2019/TT-BTP
ngày 21 tháng 11 năm 2019
Ngày nhận báo cáo: </t>
  </si>
  <si>
    <t xml:space="preserve">Biểu số: 03/TK-THA
Ban hành theo TT số: 06/2019/TT-BTP
ngày 21 tháng 11 năm 2019
Ngày nhận báo cáo: </t>
  </si>
  <si>
    <t xml:space="preserve">Biểu số: 04/TK-THA
Ban hành theo TT số: 06/2019/TT-BTP
ngày 21 tháng 11 năm 2019
Ngày nhận báo cáo: </t>
  </si>
  <si>
    <t xml:space="preserve">Biểu số: 05/TK-THA
Ban hành theo TT số: 06/2019/TT-BTP
ngày 21 tháng 11 năm 2019
Ngày nhận báo cáo: </t>
  </si>
  <si>
    <t xml:space="preserve">Biểu số: 06/TK-THA
Ban hành theo TT số: 06/2019/TT-BTP
ngày 21 tháng 11 năm 2019
Ngày nhận báo cáo: </t>
  </si>
  <si>
    <t>Biểu số: 07/TK-THA
Ban hành theo TT số: 06/2019/TT-BTP
ngày 21 tháng 11 năm 2019
Ngày nhận báo cáo:</t>
  </si>
  <si>
    <t xml:space="preserve">Biểu số: 08/TK-THA
Ban hành theo TT số: 06/2019/TT-BTP
ngày 21 tháng 11 năm 2019
Ngày nhận báo cáo: </t>
  </si>
  <si>
    <t xml:space="preserve">Biểu số: 09/TK-THA
Ban hành theo TT số: 06/2019/TT-BTP
ngày 21 tháng 11 năm 2019
Ngày nhận báo cáo: </t>
  </si>
  <si>
    <t xml:space="preserve">Biểu số: 10/TK-THA
Ban hành theo TT số: 06/2019/TT-BTP
ngày 21 tháng 11 năm 2019
Ngày nhận báo cáo: </t>
  </si>
  <si>
    <t xml:space="preserve">Biểu số: 11/TK-THA
Ban hành theo TT số: 06/2019/TT-BTP 
ngày 21 tháng 11 năm 2019
Ngày nhận báo cáo: </t>
  </si>
  <si>
    <t xml:space="preserve">Biểu số: 12/TK-THA
Ban hành theo TT số: 06/2019/TT-BTP
ngày 21 tháng 11 năm 2019
Ngày nhận báo cáo: </t>
  </si>
  <si>
    <t>B</t>
  </si>
  <si>
    <t>Các Chi cục</t>
  </si>
  <si>
    <t>H Tân Hồng</t>
  </si>
  <si>
    <t>TX Hồng Ngự</t>
  </si>
  <si>
    <t>III</t>
  </si>
  <si>
    <t>H Hồng Ngự</t>
  </si>
  <si>
    <t>IV</t>
  </si>
  <si>
    <t>H Tam Nông</t>
  </si>
  <si>
    <t>V</t>
  </si>
  <si>
    <t>H Thanh Bình</t>
  </si>
  <si>
    <t>VI</t>
  </si>
  <si>
    <t>TP Cao Lãnh</t>
  </si>
  <si>
    <t>VII</t>
  </si>
  <si>
    <t>H Cao Lãnh</t>
  </si>
  <si>
    <t>VIII</t>
  </si>
  <si>
    <t>H Tháp Mười</t>
  </si>
  <si>
    <t>IX</t>
  </si>
  <si>
    <t>H Châu Thành</t>
  </si>
  <si>
    <t>X</t>
  </si>
  <si>
    <t>TP Sa Đéc</t>
  </si>
  <si>
    <t>XI</t>
  </si>
  <si>
    <t>H Lai Vung</t>
  </si>
  <si>
    <t>XII</t>
  </si>
  <si>
    <t>H Lấp Vò</t>
  </si>
  <si>
    <t>Đơn vị  báo cáo: 
Cục THADS tỉnh Đồng Tháp
Đơn vị nhận báo cáo:
Tổng Cục THADS</t>
  </si>
  <si>
    <t>Vũ Quang Hiện</t>
  </si>
  <si>
    <t>KT. CỤC TRƯỞNG
PHÓ CỤC TRƯỞNG</t>
  </si>
  <si>
    <t>Nguyễn Chí Hòa</t>
  </si>
  <si>
    <t>Nguyễn Văn Bạc</t>
  </si>
  <si>
    <t>Đỗ Thành Lơ</t>
  </si>
  <si>
    <t>Lê Phước Bé Sáu</t>
  </si>
  <si>
    <t>Nguyễn Kim Tuân</t>
  </si>
  <si>
    <t>Nguyễn Văn Thủy</t>
  </si>
  <si>
    <t>Nguyễn Minh Tấn</t>
  </si>
  <si>
    <t>Trần Công Bằng</t>
  </si>
  <si>
    <t>Trần Minh Tý</t>
  </si>
  <si>
    <t>Mai Thị Thu Cúc</t>
  </si>
  <si>
    <t>Bùi Văn Khanh</t>
  </si>
  <si>
    <t>Nguyễn Ngọc Phú</t>
  </si>
  <si>
    <t>Trần Công Hiệp</t>
  </si>
  <si>
    <t>Huỳnh Công Tân</t>
  </si>
  <si>
    <t>Võ Minh Dũng</t>
  </si>
  <si>
    <t>Trần Trọng Quyết</t>
  </si>
  <si>
    <t>Nguyễn Tấn Thái</t>
  </si>
  <si>
    <t>Lê Thanh Giang</t>
  </si>
  <si>
    <t>Võ Hồng Đào</t>
  </si>
  <si>
    <t>Phạm Minh Phúc</t>
  </si>
  <si>
    <t>Huỳnh Anh Tuấn</t>
  </si>
  <si>
    <t>Trần Trí Hiếu</t>
  </si>
  <si>
    <t>Đỗ Hữu Tuấn</t>
  </si>
  <si>
    <t>Võ Thanh Vân</t>
  </si>
  <si>
    <t>Lê Thị Thanh Xuân</t>
  </si>
  <si>
    <t>Bùi Thị Ngọc Kiều</t>
  </si>
  <si>
    <t>Trương Quốc Trung</t>
  </si>
  <si>
    <t>Lê Văn Thạnh</t>
  </si>
  <si>
    <t>Phạm Thị Phú</t>
  </si>
  <si>
    <t>Phạm Hoàng Sơn</t>
  </si>
  <si>
    <t>Nguyễn Văn Lực</t>
  </si>
  <si>
    <t>Nguyễn Ngọc Được</t>
  </si>
  <si>
    <t>Huỳnh Văn Tuấn</t>
  </si>
  <si>
    <t>Nguyễn Thanh Tuấn</t>
  </si>
  <si>
    <t>Trịnh Văn Tươm</t>
  </si>
  <si>
    <t>Nguyễn Văn Thế</t>
  </si>
  <si>
    <t>Trương Văn Xuân</t>
  </si>
  <si>
    <t>Trần Mỹ Phương</t>
  </si>
  <si>
    <t>Nguyễn Minh Thiện</t>
  </si>
  <si>
    <t>Phan Văn Nghiêm</t>
  </si>
  <si>
    <t>Nguyễn Văn Hiền</t>
  </si>
  <si>
    <t>Phạm Văn Tùng</t>
  </si>
  <si>
    <t>Phạm Thị Mỹ Linh</t>
  </si>
  <si>
    <t>Trần Lê Khã</t>
  </si>
  <si>
    <t>Nguyễn Thanh Sơn</t>
  </si>
  <si>
    <t>Thái Duy Minh</t>
  </si>
  <si>
    <t>Nguyễn Trọng Tồn</t>
  </si>
  <si>
    <t>Trần Văn Hiền</t>
  </si>
  <si>
    <t>Phạm Chí Hùng</t>
  </si>
  <si>
    <t>Võ Thành Đặng</t>
  </si>
  <si>
    <t>Nguyễn Văn Thơm</t>
  </si>
  <si>
    <t>Bùi Văn Hiếu</t>
  </si>
  <si>
    <t xml:space="preserve"> Đinh Tấn Giàu</t>
  </si>
  <si>
    <t>Phạm Thành Phần</t>
  </si>
  <si>
    <t>Nguyễn Minh Nhựt</t>
  </si>
  <si>
    <t>Võ Văn Sơn</t>
  </si>
  <si>
    <t>Trương Thành Út</t>
  </si>
  <si>
    <t>Phạm Văn Dũng</t>
  </si>
  <si>
    <t>Võ Hoàng Long</t>
  </si>
  <si>
    <t>Trần Bửu Bé Tư</t>
  </si>
  <si>
    <t>Võ Y Khoa</t>
  </si>
  <si>
    <t>Lương Văn Hạnh</t>
  </si>
  <si>
    <t>Nguyễn Thành Trung</t>
  </si>
  <si>
    <t>Lê Quang Đạo</t>
  </si>
  <si>
    <t>Nguyễn Bùi Trí</t>
  </si>
  <si>
    <t>Mai Phi Hùng</t>
  </si>
  <si>
    <t>Võ Minh Huệ</t>
  </si>
  <si>
    <t>Lê Quang Công</t>
  </si>
  <si>
    <t>Đặng Huỳnh Tân</t>
  </si>
  <si>
    <t>Trần Phước Đức</t>
  </si>
  <si>
    <t>Phạm Phú Lợi</t>
  </si>
  <si>
    <t>Lê Hồng Đỗ</t>
  </si>
  <si>
    <t>Kiều Công Thành</t>
  </si>
  <si>
    <t>Lê Văn Vĩ</t>
  </si>
  <si>
    <t>Cao Văn Nghĩa</t>
  </si>
  <si>
    <t>Nguyễn Minh Tâm</t>
  </si>
  <si>
    <t xml:space="preserve"> Võ Văn Thiện</t>
  </si>
  <si>
    <t>Nguyễn Văn Hiếu</t>
  </si>
  <si>
    <t>đưa  việc tiếp tục</t>
  </si>
  <si>
    <t>Năm trước</t>
  </si>
  <si>
    <t>Chưa</t>
  </si>
  <si>
    <t>Rieng</t>
  </si>
  <si>
    <t>h</t>
  </si>
  <si>
    <t>6.1</t>
  </si>
  <si>
    <t>6.2</t>
  </si>
  <si>
    <t>7.1</t>
  </si>
  <si>
    <t>7.2</t>
  </si>
  <si>
    <t>8.1</t>
  </si>
  <si>
    <t>8.2</t>
  </si>
  <si>
    <t>9.1</t>
  </si>
  <si>
    <t>9.2</t>
  </si>
  <si>
    <t>10.1</t>
  </si>
  <si>
    <t>10.2</t>
  </si>
  <si>
    <t>11.1</t>
  </si>
  <si>
    <t>11.2</t>
  </si>
  <si>
    <t>12.1</t>
  </si>
  <si>
    <t>12.2</t>
  </si>
  <si>
    <t xml:space="preserve">3 </t>
  </si>
  <si>
    <t>Đồng Tháp, ngày 03 tháng 4 năm 2020</t>
  </si>
  <si>
    <t>6 tháng / năm 2020</t>
  </si>
  <si>
    <t>KẾT QUẢ THI HÀNH ÁN DÂN SỰ TÍNH BẰNG VIỆC
6 tháng/năm 2020</t>
  </si>
  <si>
    <t>KẾT QUẢ THI HÀNH ÁN DÂN SỰ TÍNH BẰNG TIỀN
6 tháng/năm 2020</t>
  </si>
  <si>
    <t>KẾT QUẢ THI HÀNH  CHO NGÂN SÁCH NHÀ NƯỚC
6 tháng/năm 2020</t>
  </si>
  <si>
    <t>KẾT QUẢ THI HÀNH ÁN DÂN SỰ TÍNH BẰNG VIỆC CHIA THEO CƠ QUAN THI HÀNH ÁN DÂN SỰ VÀ CHẤP HÀNH VIÊN
6 tháng/năm 2020</t>
  </si>
  <si>
    <t>KẾT QUẢ THI HÀNH ÁN DÂN SỰ TÍNH BẰNG TIỀN CHIA THEO CƠ QUAN THI HÀNH ÁN DÂN SỰ VÀ CHẤP HÀNH VIÊN
6 tháng/năm 2020</t>
  </si>
  <si>
    <r>
      <t xml:space="preserve">KẾT QUẢ ĐỀ NGHỊ, XÉT MIỄN VÀ GIẢM NGHĨA VỤ 
THI HÀNH ÁN DÂN SỰ
</t>
    </r>
    <r>
      <rPr>
        <sz val="13"/>
        <rFont val="Times New Roman"/>
        <family val="1"/>
      </rPr>
      <t>6 tháng/năm 2020</t>
    </r>
  </si>
  <si>
    <r>
      <t xml:space="preserve">KẾT QUẢ CƯỠNG CHẾ THI HÀNH ÁN DÂN SỰ
</t>
    </r>
    <r>
      <rPr>
        <sz val="13"/>
        <rFont val="Times New Roman"/>
        <family val="1"/>
      </rPr>
      <t>6 tháng/năm 2020</t>
    </r>
  </si>
  <si>
    <r>
      <t xml:space="preserve">KẾT QUẢ GIẢI QUYẾT KHIẾU NẠI, TỐ CÁO 
VỀ THI HÀNH ÁN DÂN SỰ
</t>
    </r>
    <r>
      <rPr>
        <sz val="13"/>
        <rFont val="Times New Roman"/>
        <family val="1"/>
      </rPr>
      <t>6 tháng/năm 2020</t>
    </r>
  </si>
  <si>
    <r>
      <t xml:space="preserve">TIẾP CÔNG DÂN TRONG THI HÀNH ÁN DÂN SỰ
</t>
    </r>
    <r>
      <rPr>
        <sz val="13"/>
        <rFont val="Times New Roman"/>
        <family val="1"/>
      </rPr>
      <t>6 tháng/năm 2020</t>
    </r>
  </si>
  <si>
    <r>
      <t xml:space="preserve">KẾT QUẢ GIÁM SÁT, KIỂM SÁT THI HÀNH ÁN DÂN SỰ
</t>
    </r>
    <r>
      <rPr>
        <sz val="13"/>
        <rFont val="Times New Roman"/>
        <family val="1"/>
      </rPr>
      <t>6 tháng/năm 2020</t>
    </r>
  </si>
  <si>
    <r>
      <t xml:space="preserve">KẾT QUẢ BỒI THƯỜNG  NHÀ NƯỚC TRONG THI HÀNH ÁN DÂN SỰ
</t>
    </r>
    <r>
      <rPr>
        <sz val="14"/>
        <color indexed="8"/>
        <rFont val="Times New Roman"/>
        <family val="1"/>
      </rPr>
      <t>6 tháng/năm 2020</t>
    </r>
  </si>
  <si>
    <r>
      <t xml:space="preserve">KẾT QUẢ THEO DÕI VIỆC THI HÀNH  ÁN HÀNH CHÍNH 
</t>
    </r>
    <r>
      <rPr>
        <sz val="14"/>
        <rFont val="Times New Roman"/>
        <family val="1"/>
      </rPr>
      <t>6 tháng/năm 2020</t>
    </r>
  </si>
  <si>
    <t>6 tháng/năm 2020</t>
  </si>
  <si>
    <t>Trần Thị Thanh Thúy</t>
  </si>
  <si>
    <t>Nguyễn Thị Lan Trinh</t>
  </si>
  <si>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</sst>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_);_(* \(#,##0\);_(* &quot;-&quot;??_);_(@_)"/>
    <numFmt numFmtId="173" formatCode="0.0%"/>
    <numFmt numFmtId="174" formatCode="_(* #,##0.0_);_(* \(#,##0.0\);_(* &quot;-&quot;??_);_(@_)"/>
    <numFmt numFmtId="175" formatCode="[$-42A]dd\ mmmm\ yyyy"/>
    <numFmt numFmtId="176" formatCode="[$-42A]h:mm:ss\ AM/PM"/>
    <numFmt numFmtId="177" formatCode="[$-409]dddd\,\ mmmm\ d\,\ yyyy"/>
    <numFmt numFmtId="178" formatCode="[$-409]h:mm:ss\ AM/PM"/>
  </numFmts>
  <fonts count="75">
    <font>
      <sz val="12"/>
      <name val="Times New Roman"/>
      <family val="1"/>
    </font>
    <font>
      <sz val="11"/>
      <color indexed="8"/>
      <name val="Arial"/>
      <family val="2"/>
    </font>
    <font>
      <b/>
      <sz val="12"/>
      <name val="Times New Roman"/>
      <family val="1"/>
    </font>
    <font>
      <sz val="11"/>
      <name val="Times New Roman"/>
      <family val="1"/>
    </font>
    <font>
      <sz val="9"/>
      <name val="MingLiU"/>
      <family val="3"/>
    </font>
    <font>
      <b/>
      <sz val="10"/>
      <name val="Times New Roman"/>
      <family val="1"/>
    </font>
    <font>
      <b/>
      <sz val="11"/>
      <name val="Times New Roman"/>
      <family val="1"/>
    </font>
    <font>
      <sz val="8"/>
      <name val="Times New Roman"/>
      <family val="1"/>
    </font>
    <font>
      <b/>
      <sz val="9"/>
      <name val="Times New Roman"/>
      <family val="1"/>
    </font>
    <font>
      <b/>
      <sz val="13"/>
      <name val="Times New Roman"/>
      <family val="1"/>
    </font>
    <font>
      <sz val="13"/>
      <name val="Times New Roman"/>
      <family val="1"/>
    </font>
    <font>
      <sz val="9"/>
      <name val="Times New Roman"/>
      <family val="1"/>
    </font>
    <font>
      <b/>
      <sz val="14"/>
      <name val="Times New Roman"/>
      <family val="1"/>
    </font>
    <font>
      <sz val="14"/>
      <name val="Times New Roman"/>
      <family val="1"/>
    </font>
    <font>
      <i/>
      <sz val="11"/>
      <name val="Times New Roman"/>
      <family val="1"/>
    </font>
    <font>
      <i/>
      <sz val="12"/>
      <name val="Times New Roman"/>
      <family val="1"/>
    </font>
    <font>
      <sz val="14"/>
      <name val=".VnTime"/>
      <family val="2"/>
    </font>
    <font>
      <i/>
      <sz val="11"/>
      <color indexed="10"/>
      <name val="Times New Roman"/>
      <family val="1"/>
    </font>
    <font>
      <sz val="12"/>
      <color indexed="9"/>
      <name val="Times New Roman"/>
      <family val="1"/>
    </font>
    <font>
      <sz val="9"/>
      <color indexed="9"/>
      <name val="Times New Roman"/>
      <family val="1"/>
    </font>
    <font>
      <sz val="10"/>
      <name val="Times New Roman"/>
      <family val="1"/>
    </font>
    <font>
      <sz val="12"/>
      <color indexed="10"/>
      <name val="Times New Roman"/>
      <family val="1"/>
    </font>
    <font>
      <sz val="8.5"/>
      <name val="Times New Roman"/>
      <family val="1"/>
    </font>
    <font>
      <sz val="12"/>
      <name val=".VnTime"/>
      <family val="2"/>
    </font>
    <font>
      <b/>
      <sz val="13"/>
      <color indexed="9"/>
      <name val="Times New Roman"/>
      <family val="1"/>
    </font>
    <font>
      <sz val="13"/>
      <color indexed="9"/>
      <name val="Times New Roman"/>
      <family val="1"/>
    </font>
    <font>
      <b/>
      <sz val="12"/>
      <color indexed="9"/>
      <name val="Times New Roman"/>
      <family val="1"/>
    </font>
    <font>
      <i/>
      <sz val="10"/>
      <name val="Times New Roman"/>
      <family val="1"/>
    </font>
    <font>
      <b/>
      <sz val="14"/>
      <color indexed="8"/>
      <name val="Times New Roman"/>
      <family val="1"/>
    </font>
    <font>
      <sz val="14"/>
      <color indexed="8"/>
      <name val="Times New Roman"/>
      <family val="1"/>
    </font>
    <font>
      <b/>
      <sz val="12"/>
      <color indexed="8"/>
      <name val="Times New Roman"/>
      <family val="1"/>
    </font>
    <font>
      <b/>
      <sz val="11"/>
      <color indexed="8"/>
      <name val="Times New Roman"/>
      <family val="1"/>
    </font>
    <font>
      <sz val="12"/>
      <color indexed="8"/>
      <name val="Times New Roman"/>
      <family val="1"/>
    </font>
    <font>
      <sz val="10"/>
      <color indexed="8"/>
      <name val="Times New Roman"/>
      <family val="1"/>
    </font>
    <font>
      <b/>
      <sz val="10"/>
      <color indexed="8"/>
      <name val="Times New Roman"/>
      <family val="1"/>
    </font>
    <font>
      <sz val="13"/>
      <color indexed="8"/>
      <name val="Times New Roman"/>
      <family val="1"/>
    </font>
    <font>
      <b/>
      <sz val="13"/>
      <color indexed="8"/>
      <name val="Times New Roman"/>
      <family val="1"/>
    </font>
    <font>
      <sz val="10"/>
      <color indexed="8"/>
      <name val="Arial"/>
      <family val="2"/>
    </font>
    <font>
      <sz val="11"/>
      <color indexed="8"/>
      <name val="Times New Roman"/>
      <family val="1"/>
    </font>
    <font>
      <sz val="11"/>
      <color indexed="9"/>
      <name val="Times New Roman"/>
      <family val="1"/>
    </font>
    <font>
      <i/>
      <sz val="11"/>
      <color indexed="8"/>
      <name val="Times New Roman"/>
      <family val="1"/>
    </font>
    <font>
      <sz val="10"/>
      <name val="Arial"/>
      <family val="2"/>
    </font>
    <font>
      <i/>
      <sz val="9"/>
      <name val="Times New Roman"/>
      <family val="1"/>
    </font>
    <font>
      <b/>
      <sz val="8"/>
      <name val="Times New Roman"/>
      <family val="1"/>
    </font>
    <font>
      <sz val="7"/>
      <name val="Times New Roman"/>
      <family val="1"/>
    </font>
    <font>
      <b/>
      <sz val="7"/>
      <name val="Times New Roman"/>
      <family val="1"/>
    </font>
    <font>
      <sz val="13"/>
      <name val=".VnTime"/>
      <family val="2"/>
    </font>
    <font>
      <i/>
      <sz val="12"/>
      <color indexed="8"/>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10"/>
      <name val="Times New Roman"/>
      <family val="1"/>
    </font>
    <font>
      <b/>
      <sz val="9"/>
      <color indexed="10"/>
      <name val="Times New Roman"/>
      <family val="1"/>
    </font>
    <font>
      <b/>
      <sz val="12"/>
      <color indexed="10"/>
      <name val="Times New Roman"/>
      <family val="1"/>
    </font>
    <font>
      <sz val="9"/>
      <color indexed="10"/>
      <name val="Times New Roman"/>
      <family val="1"/>
    </font>
    <font>
      <sz val="9"/>
      <color indexed="30"/>
      <name val="Times New Roman"/>
      <family val="1"/>
    </font>
    <font>
      <sz val="12"/>
      <color indexed="30"/>
      <name val="Times New Roman"/>
      <family val="1"/>
    </font>
    <font>
      <b/>
      <sz val="9"/>
      <color indexed="30"/>
      <name val="Times New Roman"/>
      <family val="1"/>
    </font>
    <font>
      <sz val="7"/>
      <color indexed="30"/>
      <name val="Times New Roman"/>
      <family val="1"/>
    </font>
    <font>
      <b/>
      <sz val="9"/>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border>
    <border>
      <left/>
      <right/>
      <top/>
      <bottom style="thin"/>
    </border>
    <border>
      <left/>
      <right style="thin"/>
      <top style="thin"/>
      <bottom style="thin"/>
    </border>
    <border>
      <left/>
      <right/>
      <top style="thin"/>
      <bottom/>
    </border>
    <border>
      <left style="thin"/>
      <right style="thin"/>
      <top/>
      <bottom style="thin"/>
    </border>
    <border>
      <left style="thin"/>
      <right/>
      <top/>
      <bottom style="thin"/>
    </border>
    <border>
      <left/>
      <right style="thin"/>
      <top/>
      <bottom style="thin"/>
    </border>
    <border>
      <left style="thin"/>
      <right style="thin"/>
      <top/>
      <bottom/>
    </border>
    <border>
      <left/>
      <right/>
      <top style="thin"/>
      <bottom style="thin"/>
    </border>
    <border>
      <left/>
      <right style="thin"/>
      <top style="thin"/>
      <bottom/>
    </border>
    <border>
      <left/>
      <right style="thin"/>
      <top/>
      <bottom/>
    </border>
    <border>
      <left style="thin"/>
      <right/>
      <top style="thin"/>
      <bottom/>
    </border>
    <border>
      <left style="thin"/>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51" fillId="3" borderId="0" applyNumberFormat="0" applyBorder="0" applyAlignment="0" applyProtection="0"/>
    <xf numFmtId="0" fontId="52" fillId="20" borderId="1" applyNumberFormat="0" applyAlignment="0" applyProtection="0"/>
    <xf numFmtId="0" fontId="5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4"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22" borderId="0" applyNumberFormat="0" applyBorder="0" applyAlignment="0" applyProtection="0"/>
    <xf numFmtId="0" fontId="0" fillId="0" borderId="0">
      <alignment/>
      <protection/>
    </xf>
    <xf numFmtId="0" fontId="0" fillId="23" borderId="7" applyNumberFormat="0" applyFont="0" applyAlignment="0" applyProtection="0"/>
    <xf numFmtId="0" fontId="62"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729">
    <xf numFmtId="0" fontId="0" fillId="0" borderId="0" xfId="0" applyAlignment="1">
      <alignment/>
    </xf>
    <xf numFmtId="49" fontId="0" fillId="0" borderId="0" xfId="0" applyNumberFormat="1" applyFont="1" applyAlignment="1">
      <alignment/>
    </xf>
    <xf numFmtId="49" fontId="0" fillId="24" borderId="0" xfId="0" applyNumberFormat="1" applyFont="1" applyFill="1" applyAlignment="1">
      <alignment/>
    </xf>
    <xf numFmtId="49" fontId="0" fillId="24" borderId="0" xfId="0" applyNumberFormat="1" applyFont="1" applyFill="1" applyBorder="1" applyAlignment="1">
      <alignment/>
    </xf>
    <xf numFmtId="49" fontId="0" fillId="0" borderId="0" xfId="0" applyNumberFormat="1" applyFont="1" applyFill="1" applyAlignment="1">
      <alignment/>
    </xf>
    <xf numFmtId="49" fontId="0" fillId="0" borderId="0" xfId="0" applyNumberFormat="1" applyFont="1" applyFill="1" applyBorder="1" applyAlignment="1">
      <alignment/>
    </xf>
    <xf numFmtId="49" fontId="0" fillId="24" borderId="0" xfId="0" applyNumberFormat="1" applyFont="1" applyFill="1" applyAlignment="1">
      <alignment horizontal="center"/>
    </xf>
    <xf numFmtId="49" fontId="0" fillId="24" borderId="0" xfId="0" applyNumberFormat="1" applyFont="1" applyFill="1" applyAlignment="1">
      <alignment horizontal="center" vertical="center"/>
    </xf>
    <xf numFmtId="49" fontId="0" fillId="24" borderId="0" xfId="0" applyNumberFormat="1" applyFont="1" applyFill="1" applyBorder="1" applyAlignment="1">
      <alignment horizontal="center" vertical="center"/>
    </xf>
    <xf numFmtId="49" fontId="0" fillId="0" borderId="0" xfId="0" applyNumberFormat="1" applyFont="1" applyFill="1" applyAlignment="1">
      <alignment/>
    </xf>
    <xf numFmtId="49" fontId="0" fillId="0" borderId="0" xfId="0" applyNumberFormat="1" applyFont="1" applyFill="1" applyAlignment="1">
      <alignment horizontal="center"/>
    </xf>
    <xf numFmtId="49" fontId="2" fillId="0" borderId="0" xfId="0" applyNumberFormat="1" applyFont="1" applyFill="1" applyAlignment="1">
      <alignment/>
    </xf>
    <xf numFmtId="49" fontId="3" fillId="0" borderId="0" xfId="0" applyNumberFormat="1" applyFont="1" applyFill="1" applyAlignment="1">
      <alignment wrapText="1"/>
    </xf>
    <xf numFmtId="9" fontId="0" fillId="24" borderId="0" xfId="59" applyFont="1" applyFill="1" applyAlignment="1">
      <alignment/>
    </xf>
    <xf numFmtId="49" fontId="18" fillId="24" borderId="0" xfId="0" applyNumberFormat="1" applyFont="1" applyFill="1" applyAlignment="1">
      <alignment/>
    </xf>
    <xf numFmtId="1" fontId="18" fillId="24" borderId="0" xfId="0" applyNumberFormat="1" applyFont="1" applyFill="1" applyAlignment="1">
      <alignment/>
    </xf>
    <xf numFmtId="2" fontId="18" fillId="24" borderId="0" xfId="0" applyNumberFormat="1" applyFont="1" applyFill="1" applyAlignment="1">
      <alignment horizontal="center"/>
    </xf>
    <xf numFmtId="1" fontId="18" fillId="24" borderId="0" xfId="0" applyNumberFormat="1" applyFont="1" applyFill="1" applyAlignment="1">
      <alignment horizontal="center"/>
    </xf>
    <xf numFmtId="49" fontId="9" fillId="0" borderId="0" xfId="0" applyNumberFormat="1" applyFont="1" applyFill="1" applyBorder="1" applyAlignment="1">
      <alignment horizontal="center" vertical="top" wrapText="1"/>
    </xf>
    <xf numFmtId="49" fontId="11" fillId="24" borderId="10" xfId="0" applyNumberFormat="1" applyFont="1" applyFill="1" applyBorder="1" applyAlignment="1" applyProtection="1">
      <alignment horizontal="center" vertical="center" wrapText="1"/>
      <protection/>
    </xf>
    <xf numFmtId="172" fontId="11" fillId="24" borderId="10" xfId="42" applyNumberFormat="1" applyFont="1" applyFill="1" applyBorder="1" applyAlignment="1" applyProtection="1">
      <alignment horizontal="center" vertical="center"/>
      <protection/>
    </xf>
    <xf numFmtId="49" fontId="11" fillId="24" borderId="11" xfId="0" applyNumberFormat="1" applyFont="1" applyFill="1" applyBorder="1" applyAlignment="1" applyProtection="1">
      <alignment horizontal="left" vertical="center" wrapText="1"/>
      <protection/>
    </xf>
    <xf numFmtId="49" fontId="11" fillId="24" borderId="10" xfId="0" applyNumberFormat="1" applyFont="1" applyFill="1" applyBorder="1" applyAlignment="1" applyProtection="1">
      <alignment horizontal="center" vertical="center"/>
      <protection/>
    </xf>
    <xf numFmtId="49" fontId="11" fillId="24" borderId="11" xfId="0" applyNumberFormat="1" applyFont="1" applyFill="1" applyBorder="1" applyAlignment="1" applyProtection="1">
      <alignment vertical="center"/>
      <protection/>
    </xf>
    <xf numFmtId="49" fontId="11" fillId="24" borderId="0" xfId="0" applyNumberFormat="1" applyFont="1" applyFill="1" applyAlignment="1">
      <alignment/>
    </xf>
    <xf numFmtId="49" fontId="11" fillId="24" borderId="10" xfId="0" applyNumberFormat="1" applyFont="1" applyFill="1" applyBorder="1" applyAlignment="1">
      <alignment/>
    </xf>
    <xf numFmtId="49" fontId="11" fillId="24" borderId="11" xfId="0" applyNumberFormat="1" applyFont="1" applyFill="1" applyBorder="1" applyAlignment="1" applyProtection="1">
      <alignment vertical="center" wrapText="1"/>
      <protection/>
    </xf>
    <xf numFmtId="49" fontId="11" fillId="24" borderId="10" xfId="0" applyNumberFormat="1" applyFont="1" applyFill="1" applyBorder="1" applyAlignment="1">
      <alignment horizontal="center"/>
    </xf>
    <xf numFmtId="49" fontId="11" fillId="0" borderId="10" xfId="0" applyNumberFormat="1" applyFont="1" applyFill="1" applyBorder="1" applyAlignment="1" applyProtection="1">
      <alignment horizontal="center" vertical="center" wrapText="1"/>
      <protection/>
    </xf>
    <xf numFmtId="49" fontId="11" fillId="24" borderId="10" xfId="0" applyNumberFormat="1" applyFont="1" applyFill="1" applyBorder="1" applyAlignment="1" applyProtection="1">
      <alignment horizontal="left" vertical="center" wrapText="1"/>
      <protection/>
    </xf>
    <xf numFmtId="172" fontId="11" fillId="24" borderId="10" xfId="42" applyNumberFormat="1" applyFont="1" applyFill="1" applyBorder="1" applyAlignment="1">
      <alignment horizontal="center"/>
    </xf>
    <xf numFmtId="49" fontId="11" fillId="24" borderId="10" xfId="0" applyNumberFormat="1" applyFont="1" applyFill="1" applyBorder="1" applyAlignment="1" applyProtection="1">
      <alignment vertical="center"/>
      <protection/>
    </xf>
    <xf numFmtId="172" fontId="11" fillId="0" borderId="10" xfId="42" applyNumberFormat="1" applyFont="1" applyFill="1" applyBorder="1" applyAlignment="1" applyProtection="1">
      <alignment horizontal="center" vertical="center"/>
      <protection/>
    </xf>
    <xf numFmtId="172" fontId="11" fillId="25" borderId="10" xfId="42" applyNumberFormat="1" applyFont="1" applyFill="1" applyBorder="1" applyAlignment="1" applyProtection="1">
      <alignment horizontal="center" vertical="center"/>
      <protection/>
    </xf>
    <xf numFmtId="49" fontId="11" fillId="25" borderId="10" xfId="0" applyNumberFormat="1" applyFont="1" applyFill="1" applyBorder="1" applyAlignment="1" applyProtection="1">
      <alignment horizontal="center" vertical="center"/>
      <protection/>
    </xf>
    <xf numFmtId="49" fontId="11" fillId="25" borderId="10" xfId="0" applyNumberFormat="1" applyFont="1" applyFill="1" applyBorder="1" applyAlignment="1" applyProtection="1">
      <alignment vertical="center"/>
      <protection/>
    </xf>
    <xf numFmtId="49" fontId="0" fillId="25" borderId="0" xfId="0" applyNumberFormat="1" applyFont="1" applyFill="1" applyAlignment="1">
      <alignment/>
    </xf>
    <xf numFmtId="49" fontId="11" fillId="25" borderId="10" xfId="0" applyNumberFormat="1" applyFont="1" applyFill="1" applyBorder="1" applyAlignment="1" applyProtection="1">
      <alignment horizontal="center" vertical="center" wrapText="1"/>
      <protection/>
    </xf>
    <xf numFmtId="49" fontId="0" fillId="25" borderId="0" xfId="0" applyNumberFormat="1" applyFont="1" applyFill="1" applyBorder="1" applyAlignment="1">
      <alignment vertical="top" wrapText="1"/>
    </xf>
    <xf numFmtId="49" fontId="0" fillId="25" borderId="0" xfId="0" applyNumberFormat="1" applyFont="1" applyFill="1" applyAlignment="1">
      <alignment/>
    </xf>
    <xf numFmtId="49" fontId="2" fillId="25" borderId="0" xfId="0" applyNumberFormat="1" applyFont="1" applyFill="1" applyAlignment="1">
      <alignment/>
    </xf>
    <xf numFmtId="49" fontId="18" fillId="25" borderId="0" xfId="0" applyNumberFormat="1" applyFont="1" applyFill="1" applyAlignment="1">
      <alignment/>
    </xf>
    <xf numFmtId="1" fontId="18" fillId="25" borderId="0" xfId="0" applyNumberFormat="1" applyFont="1" applyFill="1" applyAlignment="1">
      <alignment/>
    </xf>
    <xf numFmtId="1" fontId="18" fillId="25" borderId="0" xfId="0" applyNumberFormat="1" applyFont="1" applyFill="1" applyAlignment="1">
      <alignment horizontal="center"/>
    </xf>
    <xf numFmtId="2" fontId="18" fillId="25" borderId="0" xfId="0" applyNumberFormat="1" applyFont="1" applyFill="1" applyAlignment="1">
      <alignment horizontal="center"/>
    </xf>
    <xf numFmtId="49" fontId="0" fillId="25" borderId="0" xfId="0" applyNumberFormat="1" applyFont="1" applyFill="1" applyAlignment="1">
      <alignment horizontal="center" vertical="center"/>
    </xf>
    <xf numFmtId="49" fontId="0" fillId="25" borderId="0" xfId="0" applyNumberFormat="1" applyFont="1" applyFill="1" applyBorder="1" applyAlignment="1">
      <alignment horizontal="center" vertical="center"/>
    </xf>
    <xf numFmtId="49" fontId="11" fillId="25" borderId="10" xfId="0" applyNumberFormat="1" applyFont="1" applyFill="1" applyBorder="1" applyAlignment="1" applyProtection="1">
      <alignment horizontal="center" vertical="center" wrapText="1"/>
      <protection/>
    </xf>
    <xf numFmtId="172" fontId="11" fillId="25" borderId="10" xfId="42" applyNumberFormat="1" applyFont="1" applyFill="1" applyBorder="1" applyAlignment="1" applyProtection="1">
      <alignment horizontal="center" vertical="center"/>
      <protection/>
    </xf>
    <xf numFmtId="172" fontId="11" fillId="25" borderId="10" xfId="42" applyNumberFormat="1" applyFont="1" applyFill="1" applyBorder="1" applyAlignment="1">
      <alignment horizontal="center"/>
    </xf>
    <xf numFmtId="49" fontId="8" fillId="25" borderId="10" xfId="0" applyNumberFormat="1" applyFont="1" applyFill="1" applyBorder="1" applyAlignment="1" applyProtection="1">
      <alignment horizontal="center" vertical="center"/>
      <protection/>
    </xf>
    <xf numFmtId="49" fontId="8" fillId="25" borderId="10" xfId="0" applyNumberFormat="1" applyFont="1" applyFill="1" applyBorder="1" applyAlignment="1" applyProtection="1">
      <alignment vertical="center"/>
      <protection/>
    </xf>
    <xf numFmtId="49" fontId="11" fillId="25" borderId="10" xfId="0" applyNumberFormat="1" applyFont="1" applyFill="1" applyBorder="1" applyAlignment="1" applyProtection="1">
      <alignment horizontal="center" vertical="center"/>
      <protection/>
    </xf>
    <xf numFmtId="49" fontId="11" fillId="25" borderId="10" xfId="0" applyNumberFormat="1" applyFont="1" applyFill="1" applyBorder="1" applyAlignment="1" applyProtection="1">
      <alignment vertical="center"/>
      <protection/>
    </xf>
    <xf numFmtId="49" fontId="0" fillId="25" borderId="0" xfId="0" applyNumberFormat="1" applyFont="1" applyFill="1" applyBorder="1" applyAlignment="1">
      <alignment/>
    </xf>
    <xf numFmtId="49" fontId="0" fillId="25" borderId="0" xfId="0" applyNumberFormat="1" applyFont="1" applyFill="1" applyAlignment="1">
      <alignment horizontal="center"/>
    </xf>
    <xf numFmtId="49" fontId="0" fillId="25" borderId="0" xfId="0" applyNumberFormat="1" applyFont="1" applyFill="1" applyBorder="1" applyAlignment="1">
      <alignment/>
    </xf>
    <xf numFmtId="0" fontId="18" fillId="25" borderId="0" xfId="0" applyNumberFormat="1" applyFont="1" applyFill="1" applyAlignment="1">
      <alignment horizontal="center"/>
    </xf>
    <xf numFmtId="49" fontId="8" fillId="25" borderId="10" xfId="0" applyNumberFormat="1" applyFont="1" applyFill="1" applyBorder="1" applyAlignment="1" applyProtection="1">
      <alignment horizontal="center" vertical="center"/>
      <protection/>
    </xf>
    <xf numFmtId="49" fontId="8" fillId="25" borderId="10" xfId="0" applyNumberFormat="1" applyFont="1" applyFill="1" applyBorder="1" applyAlignment="1" applyProtection="1">
      <alignment vertical="center"/>
      <protection/>
    </xf>
    <xf numFmtId="49" fontId="11" fillId="25" borderId="12" xfId="0" applyNumberFormat="1" applyFont="1" applyFill="1" applyBorder="1" applyAlignment="1" applyProtection="1">
      <alignment vertical="center"/>
      <protection/>
    </xf>
    <xf numFmtId="0" fontId="20" fillId="0" borderId="10" xfId="0" applyFont="1" applyFill="1" applyBorder="1" applyAlignment="1">
      <alignment horizontal="center" vertical="center" wrapText="1"/>
    </xf>
    <xf numFmtId="0" fontId="66" fillId="0" borderId="10" xfId="0"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3" fillId="0" borderId="10" xfId="0" applyNumberFormat="1" applyFont="1" applyFill="1" applyBorder="1" applyAlignment="1">
      <alignment horizontal="center" vertical="center" wrapText="1"/>
    </xf>
    <xf numFmtId="49" fontId="3" fillId="0" borderId="0" xfId="0" applyNumberFormat="1" applyFont="1" applyFill="1" applyAlignment="1">
      <alignment/>
    </xf>
    <xf numFmtId="49" fontId="0" fillId="0" borderId="13" xfId="0" applyNumberFormat="1" applyFill="1" applyBorder="1" applyAlignment="1">
      <alignment horizontal="left" vertical="top" wrapText="1"/>
    </xf>
    <xf numFmtId="49" fontId="9" fillId="0" borderId="13" xfId="0" applyNumberFormat="1" applyFont="1" applyFill="1" applyBorder="1" applyAlignment="1">
      <alignment horizontal="center" vertical="top" wrapText="1"/>
    </xf>
    <xf numFmtId="49" fontId="0" fillId="0" borderId="0" xfId="0" applyNumberFormat="1" applyFill="1" applyAlignment="1">
      <alignment/>
    </xf>
    <xf numFmtId="49" fontId="10" fillId="0" borderId="0" xfId="0" applyNumberFormat="1" applyFont="1" applyFill="1" applyBorder="1" applyAlignment="1">
      <alignment wrapText="1"/>
    </xf>
    <xf numFmtId="0" fontId="30" fillId="0" borderId="0" xfId="0" applyFont="1" applyAlignment="1">
      <alignment/>
    </xf>
    <xf numFmtId="49" fontId="0" fillId="0" borderId="0" xfId="0" applyNumberFormat="1" applyFill="1" applyAlignment="1">
      <alignment/>
    </xf>
    <xf numFmtId="0" fontId="31" fillId="0" borderId="13" xfId="0" applyFont="1" applyBorder="1" applyAlignment="1">
      <alignment/>
    </xf>
    <xf numFmtId="0" fontId="26" fillId="24" borderId="0" xfId="0" applyFont="1" applyFill="1" applyAlignment="1">
      <alignment/>
    </xf>
    <xf numFmtId="1" fontId="26" fillId="24" borderId="0" xfId="0" applyNumberFormat="1" applyFont="1" applyFill="1" applyAlignment="1">
      <alignment horizontal="center"/>
    </xf>
    <xf numFmtId="2" fontId="26" fillId="24" borderId="0" xfId="0" applyNumberFormat="1" applyFont="1" applyFill="1" applyAlignment="1">
      <alignment/>
    </xf>
    <xf numFmtId="0" fontId="32" fillId="0" borderId="13" xfId="0" applyFont="1" applyBorder="1" applyAlignment="1">
      <alignment/>
    </xf>
    <xf numFmtId="0" fontId="30" fillId="0" borderId="0" xfId="0" applyFont="1" applyFill="1" applyAlignment="1">
      <alignment/>
    </xf>
    <xf numFmtId="0" fontId="33" fillId="0" borderId="10" xfId="0" applyFont="1" applyBorder="1" applyAlignment="1">
      <alignment horizontal="center"/>
    </xf>
    <xf numFmtId="0" fontId="33" fillId="0" borderId="14" xfId="0" applyFont="1" applyBorder="1" applyAlignment="1">
      <alignment horizontal="center" vertical="center" wrapText="1"/>
    </xf>
    <xf numFmtId="0" fontId="32" fillId="0" borderId="0" xfId="0" applyFont="1" applyAlignment="1">
      <alignment horizontal="center"/>
    </xf>
    <xf numFmtId="0" fontId="30" fillId="0" borderId="0" xfId="0" applyFont="1" applyAlignment="1">
      <alignment horizontal="center"/>
    </xf>
    <xf numFmtId="0" fontId="32" fillId="0" borderId="0" xfId="0" applyFont="1" applyAlignment="1">
      <alignment/>
    </xf>
    <xf numFmtId="0" fontId="35" fillId="0" borderId="0" xfId="0" applyFont="1" applyBorder="1" applyAlignment="1">
      <alignment wrapText="1"/>
    </xf>
    <xf numFmtId="0" fontId="36" fillId="0" borderId="0" xfId="0" applyFont="1" applyBorder="1" applyAlignment="1">
      <alignment horizontal="center" wrapText="1"/>
    </xf>
    <xf numFmtId="0" fontId="33" fillId="24" borderId="0" xfId="0" applyFont="1" applyFill="1" applyBorder="1" applyAlignment="1">
      <alignment horizontal="center"/>
    </xf>
    <xf numFmtId="0" fontId="33" fillId="24" borderId="0" xfId="0" applyFont="1" applyFill="1" applyBorder="1" applyAlignment="1">
      <alignment/>
    </xf>
    <xf numFmtId="0" fontId="32" fillId="0" borderId="0" xfId="0" applyFont="1" applyFill="1" applyAlignment="1">
      <alignment/>
    </xf>
    <xf numFmtId="0" fontId="33" fillId="0" borderId="0" xfId="0" applyFont="1" applyFill="1" applyBorder="1" applyAlignment="1">
      <alignment/>
    </xf>
    <xf numFmtId="0" fontId="33" fillId="0" borderId="0" xfId="0" applyFont="1" applyFill="1" applyBorder="1" applyAlignment="1">
      <alignment horizontal="center"/>
    </xf>
    <xf numFmtId="0" fontId="37" fillId="0" borderId="0" xfId="0" applyFont="1" applyFill="1" applyAlignment="1">
      <alignment/>
    </xf>
    <xf numFmtId="0" fontId="33" fillId="0" borderId="0" xfId="0" applyFont="1" applyAlignment="1">
      <alignment/>
    </xf>
    <xf numFmtId="0" fontId="37" fillId="0" borderId="0" xfId="0" applyFont="1" applyAlignment="1">
      <alignment/>
    </xf>
    <xf numFmtId="0" fontId="36" fillId="0" borderId="0" xfId="0" applyNumberFormat="1" applyFont="1" applyBorder="1" applyAlignment="1">
      <alignment/>
    </xf>
    <xf numFmtId="0" fontId="36" fillId="0" borderId="0" xfId="0" applyNumberFormat="1" applyFont="1" applyBorder="1" applyAlignment="1">
      <alignment horizontal="center"/>
    </xf>
    <xf numFmtId="0" fontId="36" fillId="0" borderId="0" xfId="0" applyFont="1" applyAlignment="1">
      <alignment/>
    </xf>
    <xf numFmtId="49" fontId="34" fillId="0" borderId="0" xfId="0" applyNumberFormat="1" applyFont="1" applyAlignment="1">
      <alignment/>
    </xf>
    <xf numFmtId="49" fontId="33" fillId="0" borderId="0" xfId="0" applyNumberFormat="1" applyFont="1" applyAlignment="1">
      <alignment/>
    </xf>
    <xf numFmtId="49" fontId="38" fillId="0" borderId="0" xfId="0" applyNumberFormat="1" applyFont="1" applyBorder="1" applyAlignment="1">
      <alignment wrapText="1"/>
    </xf>
    <xf numFmtId="49" fontId="38" fillId="0" borderId="0" xfId="0" applyNumberFormat="1" applyFont="1" applyBorder="1" applyAlignment="1">
      <alignment horizontal="justify" vertical="justify" wrapText="1"/>
    </xf>
    <xf numFmtId="49" fontId="32" fillId="0" borderId="0" xfId="0" applyNumberFormat="1" applyFont="1" applyBorder="1" applyAlignment="1">
      <alignment/>
    </xf>
    <xf numFmtId="49" fontId="0" fillId="0" borderId="0" xfId="0" applyNumberFormat="1" applyFont="1" applyFill="1" applyAlignment="1" applyProtection="1">
      <alignment/>
      <protection/>
    </xf>
    <xf numFmtId="49" fontId="2" fillId="0" borderId="0" xfId="0" applyNumberFormat="1" applyFont="1" applyFill="1" applyAlignment="1" applyProtection="1">
      <alignment/>
      <protection/>
    </xf>
    <xf numFmtId="49" fontId="0" fillId="0" borderId="0" xfId="0" applyNumberFormat="1" applyFont="1" applyFill="1" applyAlignment="1" applyProtection="1">
      <alignment/>
      <protection/>
    </xf>
    <xf numFmtId="49" fontId="0" fillId="0" borderId="0" xfId="0" applyNumberFormat="1" applyFont="1" applyFill="1" applyAlignment="1" applyProtection="1">
      <alignment horizontal="center"/>
      <protection/>
    </xf>
    <xf numFmtId="49" fontId="0" fillId="0" borderId="0" xfId="0" applyNumberFormat="1" applyFont="1" applyFill="1" applyAlignment="1" applyProtection="1">
      <alignment/>
      <protection locked="0"/>
    </xf>
    <xf numFmtId="49" fontId="2" fillId="0" borderId="0" xfId="0" applyNumberFormat="1" applyFont="1" applyFill="1" applyAlignment="1" applyProtection="1">
      <alignment/>
      <protection locked="0"/>
    </xf>
    <xf numFmtId="49" fontId="21" fillId="0" borderId="0" xfId="0" applyNumberFormat="1" applyFont="1" applyFill="1" applyAlignment="1" applyProtection="1">
      <alignment/>
      <protection locked="0"/>
    </xf>
    <xf numFmtId="49" fontId="0" fillId="0" borderId="0" xfId="0" applyNumberFormat="1" applyFont="1" applyFill="1" applyAlignment="1" applyProtection="1">
      <alignment/>
      <protection locked="0"/>
    </xf>
    <xf numFmtId="49" fontId="0" fillId="0" borderId="0" xfId="0" applyNumberFormat="1" applyFont="1" applyFill="1" applyAlignment="1" applyProtection="1">
      <alignment horizontal="center"/>
      <protection locked="0"/>
    </xf>
    <xf numFmtId="49" fontId="0" fillId="0" borderId="0" xfId="0" applyNumberFormat="1" applyFont="1" applyFill="1" applyBorder="1" applyAlignment="1" applyProtection="1">
      <alignment/>
      <protection locked="0"/>
    </xf>
    <xf numFmtId="49" fontId="21" fillId="0" borderId="0" xfId="0" applyNumberFormat="1" applyFont="1" applyFill="1" applyAlignment="1" applyProtection="1">
      <alignment/>
      <protection locked="0"/>
    </xf>
    <xf numFmtId="49" fontId="3" fillId="0" borderId="0" xfId="0" applyNumberFormat="1" applyFont="1" applyFill="1" applyAlignment="1" applyProtection="1">
      <alignment wrapText="1"/>
      <protection locked="0"/>
    </xf>
    <xf numFmtId="49" fontId="8" fillId="0" borderId="15" xfId="0" applyNumberFormat="1" applyFont="1" applyBorder="1" applyAlignment="1">
      <alignment horizontal="center"/>
    </xf>
    <xf numFmtId="49" fontId="10" fillId="0" borderId="15" xfId="0" applyNumberFormat="1" applyFont="1" applyFill="1" applyBorder="1" applyAlignment="1" applyProtection="1">
      <alignment wrapText="1"/>
      <protection locked="0"/>
    </xf>
    <xf numFmtId="49" fontId="10" fillId="0" borderId="0" xfId="0" applyNumberFormat="1" applyFont="1" applyFill="1" applyBorder="1" applyAlignment="1" applyProtection="1">
      <alignment wrapText="1"/>
      <protection locked="0"/>
    </xf>
    <xf numFmtId="49" fontId="10" fillId="0" borderId="0" xfId="0" applyNumberFormat="1" applyFont="1" applyFill="1" applyBorder="1" applyAlignment="1" applyProtection="1">
      <alignment/>
      <protection locked="0"/>
    </xf>
    <xf numFmtId="0" fontId="0" fillId="0" borderId="10" xfId="0" applyBorder="1" applyAlignment="1">
      <alignment/>
    </xf>
    <xf numFmtId="0" fontId="0" fillId="0" borderId="10" xfId="0" applyBorder="1" applyAlignment="1">
      <alignment horizontal="right"/>
    </xf>
    <xf numFmtId="14" fontId="0" fillId="0" borderId="10" xfId="0" applyNumberFormat="1" applyBorder="1" applyAlignment="1">
      <alignment horizontal="right"/>
    </xf>
    <xf numFmtId="0" fontId="0" fillId="0" borderId="10" xfId="0" applyFill="1" applyBorder="1" applyAlignment="1">
      <alignment wrapText="1"/>
    </xf>
    <xf numFmtId="0" fontId="2" fillId="17" borderId="10" xfId="0" applyFont="1" applyFill="1" applyBorder="1" applyAlignment="1">
      <alignment wrapText="1"/>
    </xf>
    <xf numFmtId="49" fontId="10" fillId="0" borderId="15" xfId="0" applyNumberFormat="1" applyFont="1" applyFill="1" applyBorder="1" applyAlignment="1" applyProtection="1">
      <alignment wrapText="1"/>
      <protection/>
    </xf>
    <xf numFmtId="49" fontId="0" fillId="0" borderId="0" xfId="0" applyNumberFormat="1" applyFont="1" applyFill="1" applyBorder="1" applyAlignment="1" applyProtection="1">
      <alignment/>
      <protection/>
    </xf>
    <xf numFmtId="49" fontId="10"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protection/>
    </xf>
    <xf numFmtId="49" fontId="21" fillId="0" borderId="0" xfId="0" applyNumberFormat="1" applyFont="1" applyFill="1" applyAlignment="1" applyProtection="1">
      <alignment/>
      <protection/>
    </xf>
    <xf numFmtId="49" fontId="3" fillId="0" borderId="0" xfId="0" applyNumberFormat="1" applyFont="1" applyFill="1" applyAlignment="1" applyProtection="1">
      <alignment wrapText="1"/>
      <protection/>
    </xf>
    <xf numFmtId="49" fontId="10" fillId="0" borderId="15"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vertical="center" wrapText="1"/>
      <protection/>
    </xf>
    <xf numFmtId="49" fontId="3" fillId="0" borderId="0" xfId="0" applyNumberFormat="1" applyFont="1" applyFill="1" applyAlignment="1" applyProtection="1">
      <alignment horizontal="center" wrapText="1"/>
      <protection/>
    </xf>
    <xf numFmtId="172" fontId="44" fillId="0" borderId="10" xfId="42" applyNumberFormat="1" applyFont="1" applyFill="1" applyBorder="1" applyAlignment="1" applyProtection="1">
      <alignment horizontal="center" vertical="center"/>
      <protection locked="0"/>
    </xf>
    <xf numFmtId="49" fontId="10" fillId="0" borderId="0" xfId="0" applyNumberFormat="1" applyFont="1" applyFill="1" applyAlignment="1">
      <alignment/>
    </xf>
    <xf numFmtId="172" fontId="9" fillId="0" borderId="0" xfId="42" applyNumberFormat="1" applyFont="1" applyAlignment="1">
      <alignment/>
    </xf>
    <xf numFmtId="49" fontId="10" fillId="0" borderId="0" xfId="0" applyNumberFormat="1" applyFont="1" applyAlignment="1">
      <alignment/>
    </xf>
    <xf numFmtId="172" fontId="10" fillId="0" borderId="15" xfId="42" applyNumberFormat="1" applyFont="1" applyFill="1" applyBorder="1" applyAlignment="1">
      <alignment wrapText="1"/>
    </xf>
    <xf numFmtId="172" fontId="9" fillId="0" borderId="0" xfId="42" applyNumberFormat="1" applyFont="1" applyFill="1" applyAlignment="1">
      <alignment/>
    </xf>
    <xf numFmtId="172" fontId="9" fillId="0" borderId="0" xfId="42" applyNumberFormat="1" applyFont="1" applyAlignment="1">
      <alignment/>
    </xf>
    <xf numFmtId="0" fontId="0" fillId="0" borderId="0" xfId="0" applyAlignment="1">
      <alignment/>
    </xf>
    <xf numFmtId="49" fontId="10" fillId="0" borderId="0" xfId="0" applyNumberFormat="1" applyFont="1" applyFill="1" applyBorder="1" applyAlignment="1">
      <alignment vertical="center" wrapText="1"/>
    </xf>
    <xf numFmtId="172" fontId="9" fillId="24" borderId="0" xfId="42" applyNumberFormat="1" applyFont="1" applyFill="1" applyBorder="1" applyAlignment="1">
      <alignment horizontal="center" wrapText="1"/>
    </xf>
    <xf numFmtId="172" fontId="10" fillId="24" borderId="0" xfId="42" applyNumberFormat="1" applyFont="1" applyFill="1" applyBorder="1" applyAlignment="1">
      <alignment horizontal="center"/>
    </xf>
    <xf numFmtId="49" fontId="10" fillId="0" borderId="0" xfId="0" applyNumberFormat="1" applyFont="1" applyFill="1" applyBorder="1" applyAlignment="1">
      <alignment/>
    </xf>
    <xf numFmtId="172" fontId="10" fillId="0" borderId="15" xfId="42" applyNumberFormat="1" applyFont="1" applyBorder="1" applyAlignment="1">
      <alignment/>
    </xf>
    <xf numFmtId="0" fontId="34" fillId="0" borderId="10" xfId="0" applyFont="1" applyFill="1" applyBorder="1" applyAlignment="1">
      <alignment horizontal="center" vertical="center" wrapText="1"/>
    </xf>
    <xf numFmtId="0" fontId="34" fillId="0" borderId="10" xfId="0" applyFont="1" applyFill="1" applyBorder="1" applyAlignment="1">
      <alignment vertical="center" wrapText="1"/>
    </xf>
    <xf numFmtId="0" fontId="32" fillId="0" borderId="0" xfId="0" applyFont="1" applyAlignment="1" applyProtection="1">
      <alignment horizontal="center"/>
      <protection locked="0"/>
    </xf>
    <xf numFmtId="0" fontId="30" fillId="0" borderId="0" xfId="0" applyFont="1" applyAlignment="1" applyProtection="1">
      <alignment/>
      <protection locked="0"/>
    </xf>
    <xf numFmtId="0" fontId="33" fillId="0" borderId="10" xfId="0" applyFont="1" applyBorder="1" applyAlignment="1" applyProtection="1">
      <alignment horizontal="center"/>
      <protection locked="0"/>
    </xf>
    <xf numFmtId="0" fontId="33" fillId="24" borderId="10" xfId="0" applyFont="1" applyFill="1" applyBorder="1" applyAlignment="1" applyProtection="1">
      <alignment horizontal="left"/>
      <protection locked="0"/>
    </xf>
    <xf numFmtId="172" fontId="33" fillId="24" borderId="10" xfId="42" applyNumberFormat="1" applyFont="1" applyFill="1" applyBorder="1" applyAlignment="1" applyProtection="1">
      <alignment horizontal="center"/>
      <protection locked="0"/>
    </xf>
    <xf numFmtId="172" fontId="32" fillId="24" borderId="10" xfId="42" applyNumberFormat="1" applyFont="1" applyFill="1" applyBorder="1" applyAlignment="1" applyProtection="1">
      <alignment horizontal="center"/>
      <protection locked="0"/>
    </xf>
    <xf numFmtId="172" fontId="34" fillId="24" borderId="10" xfId="42" applyNumberFormat="1" applyFont="1" applyFill="1" applyBorder="1" applyAlignment="1" applyProtection="1">
      <alignment horizontal="center"/>
      <protection locked="0"/>
    </xf>
    <xf numFmtId="172" fontId="34" fillId="24" borderId="10" xfId="42" applyNumberFormat="1" applyFont="1" applyFill="1" applyBorder="1" applyAlignment="1" applyProtection="1">
      <alignment/>
      <protection locked="0"/>
    </xf>
    <xf numFmtId="172" fontId="30" fillId="24" borderId="10" xfId="42" applyNumberFormat="1" applyFont="1" applyFill="1" applyBorder="1" applyAlignment="1" applyProtection="1">
      <alignment/>
      <protection locked="0"/>
    </xf>
    <xf numFmtId="49" fontId="8" fillId="0" borderId="12" xfId="0" applyNumberFormat="1" applyFont="1" applyFill="1" applyBorder="1" applyAlignment="1">
      <alignment horizontal="center" vertical="center" wrapText="1" readingOrder="1"/>
    </xf>
    <xf numFmtId="49" fontId="8" fillId="0" borderId="10" xfId="0" applyNumberFormat="1" applyFont="1" applyFill="1" applyBorder="1" applyAlignment="1" applyProtection="1">
      <alignment horizontal="center" vertical="center" wrapText="1"/>
      <protection/>
    </xf>
    <xf numFmtId="49" fontId="11" fillId="0" borderId="10" xfId="0" applyNumberFormat="1" applyFont="1" applyFill="1" applyBorder="1" applyAlignment="1" applyProtection="1">
      <alignment horizontal="center" vertical="center"/>
      <protection locked="0"/>
    </xf>
    <xf numFmtId="49" fontId="11" fillId="0" borderId="10" xfId="0" applyNumberFormat="1" applyFont="1" applyFill="1" applyBorder="1" applyAlignment="1" applyProtection="1">
      <alignment vertical="center"/>
      <protection locked="0"/>
    </xf>
    <xf numFmtId="172" fontId="11" fillId="0" borderId="10" xfId="42" applyNumberFormat="1" applyFont="1" applyFill="1" applyBorder="1" applyAlignment="1" applyProtection="1">
      <alignment horizontal="center" vertical="center"/>
      <protection locked="0"/>
    </xf>
    <xf numFmtId="172" fontId="11" fillId="0" borderId="10" xfId="42" applyNumberFormat="1" applyFont="1" applyFill="1" applyBorder="1" applyAlignment="1" applyProtection="1">
      <alignment horizontal="center"/>
      <protection locked="0"/>
    </xf>
    <xf numFmtId="0" fontId="8" fillId="0" borderId="10" xfId="0" applyNumberFormat="1" applyFont="1" applyFill="1" applyBorder="1" applyAlignment="1" applyProtection="1">
      <alignment horizontal="center" vertical="center"/>
      <protection locked="0"/>
    </xf>
    <xf numFmtId="172" fontId="44" fillId="0" borderId="16" xfId="42" applyNumberFormat="1" applyFont="1" applyFill="1" applyBorder="1" applyAlignment="1" applyProtection="1">
      <alignment vertical="center" wrapText="1"/>
      <protection locked="0"/>
    </xf>
    <xf numFmtId="0" fontId="0" fillId="0" borderId="10" xfId="0" applyBorder="1" applyAlignment="1">
      <alignment horizontal="right" wrapText="1"/>
    </xf>
    <xf numFmtId="49" fontId="0" fillId="0" borderId="0" xfId="0" applyNumberFormat="1" applyFont="1" applyFill="1" applyAlignment="1" applyProtection="1">
      <alignment horizontal="center" vertical="center"/>
      <protection/>
    </xf>
    <xf numFmtId="49" fontId="0" fillId="0" borderId="0" xfId="0" applyNumberFormat="1" applyFont="1" applyFill="1" applyBorder="1" applyAlignment="1" applyProtection="1">
      <alignment vertical="center"/>
      <protection/>
    </xf>
    <xf numFmtId="49" fontId="10" fillId="0" borderId="0" xfId="0" applyNumberFormat="1" applyFont="1" applyFill="1" applyBorder="1" applyAlignment="1" applyProtection="1">
      <alignment vertical="center"/>
      <protection/>
    </xf>
    <xf numFmtId="49" fontId="0" fillId="0" borderId="0" xfId="0" applyNumberFormat="1" applyFont="1" applyFill="1" applyAlignment="1" applyProtection="1">
      <alignment vertical="center"/>
      <protection/>
    </xf>
    <xf numFmtId="49" fontId="3" fillId="0" borderId="0" xfId="0" applyNumberFormat="1" applyFont="1" applyFill="1" applyAlignment="1" applyProtection="1">
      <alignment vertical="center" wrapText="1"/>
      <protection/>
    </xf>
    <xf numFmtId="49" fontId="0" fillId="0" borderId="0" xfId="0" applyNumberFormat="1" applyFont="1" applyFill="1" applyBorder="1" applyAlignment="1">
      <alignment vertical="center"/>
    </xf>
    <xf numFmtId="49" fontId="0" fillId="0" borderId="0" xfId="0" applyNumberFormat="1" applyFont="1" applyFill="1" applyAlignment="1">
      <alignment vertical="center"/>
    </xf>
    <xf numFmtId="49" fontId="18" fillId="0" borderId="0" xfId="0" applyNumberFormat="1" applyFont="1" applyFill="1" applyAlignment="1">
      <alignment/>
    </xf>
    <xf numFmtId="1" fontId="19" fillId="0" borderId="0" xfId="0" applyNumberFormat="1" applyFont="1" applyFill="1" applyAlignment="1">
      <alignment horizontal="center"/>
    </xf>
    <xf numFmtId="1" fontId="18" fillId="0" borderId="0" xfId="0" applyNumberFormat="1" applyFont="1" applyFill="1" applyAlignment="1">
      <alignment/>
    </xf>
    <xf numFmtId="2" fontId="0" fillId="0" borderId="0" xfId="0" applyNumberFormat="1" applyFont="1" applyFill="1" applyAlignment="1">
      <alignment/>
    </xf>
    <xf numFmtId="49" fontId="0" fillId="0" borderId="0" xfId="0" applyNumberFormat="1" applyFont="1" applyFill="1" applyAlignment="1">
      <alignment horizontal="center" vertical="center"/>
    </xf>
    <xf numFmtId="49" fontId="0" fillId="0" borderId="0" xfId="0" applyNumberFormat="1" applyFont="1" applyFill="1" applyBorder="1" applyAlignment="1">
      <alignment horizontal="center" vertical="center"/>
    </xf>
    <xf numFmtId="49" fontId="11" fillId="0" borderId="10" xfId="0" applyNumberFormat="1" applyFont="1" applyFill="1" applyBorder="1" applyAlignment="1" applyProtection="1">
      <alignment horizontal="center" vertical="center" wrapText="1"/>
      <protection/>
    </xf>
    <xf numFmtId="49" fontId="2" fillId="0" borderId="0" xfId="0" applyNumberFormat="1" applyFont="1" applyFill="1" applyAlignment="1">
      <alignment horizontal="left"/>
    </xf>
    <xf numFmtId="0" fontId="8" fillId="0" borderId="10" xfId="0" applyNumberFormat="1" applyFont="1" applyFill="1" applyBorder="1" applyAlignment="1" applyProtection="1">
      <alignment horizontal="left" vertical="center"/>
      <protection locked="0"/>
    </xf>
    <xf numFmtId="49" fontId="10" fillId="0" borderId="0" xfId="0" applyNumberFormat="1" applyFont="1" applyFill="1" applyBorder="1" applyAlignment="1" applyProtection="1">
      <alignment horizontal="left" vertical="center"/>
      <protection/>
    </xf>
    <xf numFmtId="0" fontId="11" fillId="0" borderId="10" xfId="0" applyNumberFormat="1" applyFont="1" applyFill="1" applyBorder="1" applyAlignment="1" applyProtection="1">
      <alignment horizontal="center" vertical="center"/>
      <protection locked="0"/>
    </xf>
    <xf numFmtId="0" fontId="11" fillId="0" borderId="10" xfId="0" applyNumberFormat="1" applyFont="1" applyFill="1" applyBorder="1" applyAlignment="1" applyProtection="1">
      <alignment horizontal="left" vertical="center"/>
      <protection locked="0"/>
    </xf>
    <xf numFmtId="172" fontId="44" fillId="0" borderId="10" xfId="42" applyNumberFormat="1" applyFont="1" applyFill="1" applyBorder="1" applyAlignment="1" applyProtection="1">
      <alignment horizontal="center" vertical="center"/>
      <protection locked="0"/>
    </xf>
    <xf numFmtId="9" fontId="0" fillId="0" borderId="0" xfId="59" applyFont="1" applyFill="1" applyAlignment="1">
      <alignment horizontal="center" vertical="center"/>
    </xf>
    <xf numFmtId="172" fontId="21" fillId="0" borderId="0" xfId="42" applyNumberFormat="1" applyFont="1" applyFill="1" applyAlignment="1" applyProtection="1">
      <alignment/>
      <protection locked="0"/>
    </xf>
    <xf numFmtId="43" fontId="21" fillId="0" borderId="0" xfId="42" applyFont="1" applyFill="1" applyAlignment="1">
      <alignment/>
    </xf>
    <xf numFmtId="43" fontId="21" fillId="0" borderId="0" xfId="42" applyFont="1" applyFill="1" applyAlignment="1">
      <alignment horizontal="center" vertical="center"/>
    </xf>
    <xf numFmtId="43" fontId="21" fillId="0" borderId="0" xfId="42" applyFont="1" applyFill="1" applyBorder="1" applyAlignment="1">
      <alignment horizontal="center" vertical="center"/>
    </xf>
    <xf numFmtId="43" fontId="21" fillId="0" borderId="0" xfId="42" applyFont="1" applyFill="1" applyBorder="1" applyAlignment="1">
      <alignment vertical="center"/>
    </xf>
    <xf numFmtId="43" fontId="21" fillId="0" borderId="0" xfId="42" applyFont="1" applyFill="1" applyAlignment="1">
      <alignment vertical="center"/>
    </xf>
    <xf numFmtId="49" fontId="9" fillId="0" borderId="0" xfId="0" applyNumberFormat="1" applyFont="1" applyFill="1" applyBorder="1" applyAlignment="1" applyProtection="1">
      <alignment horizontal="center" wrapText="1"/>
      <protection locked="0"/>
    </xf>
    <xf numFmtId="49" fontId="10" fillId="0" borderId="0" xfId="0" applyNumberFormat="1" applyFont="1" applyFill="1" applyBorder="1" applyAlignment="1" applyProtection="1">
      <alignment horizontal="center" wrapText="1"/>
      <protection locked="0"/>
    </xf>
    <xf numFmtId="0" fontId="0" fillId="0" borderId="0" xfId="0" applyNumberFormat="1" applyFont="1" applyFill="1" applyAlignment="1">
      <alignment/>
    </xf>
    <xf numFmtId="172" fontId="10" fillId="0" borderId="0" xfId="42" applyNumberFormat="1" applyFont="1" applyFill="1" applyBorder="1" applyAlignment="1">
      <alignment wrapText="1"/>
    </xf>
    <xf numFmtId="49" fontId="8" fillId="0" borderId="10" xfId="0" applyNumberFormat="1" applyFont="1" applyFill="1" applyBorder="1" applyAlignment="1" applyProtection="1">
      <alignment horizontal="center" vertical="center"/>
      <protection locked="0"/>
    </xf>
    <xf numFmtId="49" fontId="8" fillId="0" borderId="10" xfId="0" applyNumberFormat="1" applyFont="1" applyFill="1" applyBorder="1" applyAlignment="1" applyProtection="1">
      <alignment vertical="center"/>
      <protection locked="0"/>
    </xf>
    <xf numFmtId="172" fontId="11" fillId="0" borderId="10" xfId="42" applyNumberFormat="1" applyFont="1" applyFill="1" applyBorder="1" applyAlignment="1" applyProtection="1">
      <alignment horizontal="center" vertical="center"/>
      <protection/>
    </xf>
    <xf numFmtId="10" fontId="11" fillId="0" borderId="10" xfId="59" applyNumberFormat="1" applyFont="1" applyFill="1" applyBorder="1" applyAlignment="1" applyProtection="1">
      <alignment horizontal="center" vertical="center"/>
      <protection locked="0"/>
    </xf>
    <xf numFmtId="172" fontId="0" fillId="0" borderId="0" xfId="42" applyNumberFormat="1" applyFont="1" applyFill="1" applyAlignment="1">
      <alignment/>
    </xf>
    <xf numFmtId="0" fontId="3" fillId="0" borderId="0" xfId="0" applyNumberFormat="1" applyFont="1" applyFill="1" applyAlignment="1">
      <alignment wrapText="1"/>
    </xf>
    <xf numFmtId="49"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justify" vertical="center"/>
    </xf>
    <xf numFmtId="172" fontId="3" fillId="0" borderId="10" xfId="42" applyNumberFormat="1" applyFont="1" applyFill="1" applyBorder="1" applyAlignment="1" applyProtection="1">
      <alignment horizontal="center" vertical="center"/>
      <protection locked="0"/>
    </xf>
    <xf numFmtId="172" fontId="0" fillId="0" borderId="0" xfId="42" applyNumberFormat="1" applyFont="1" applyFill="1" applyAlignment="1">
      <alignment/>
    </xf>
    <xf numFmtId="172" fontId="8" fillId="0" borderId="10" xfId="42" applyNumberFormat="1" applyFont="1" applyFill="1" applyBorder="1" applyAlignment="1">
      <alignment horizontal="center" vertical="center" wrapText="1"/>
    </xf>
    <xf numFmtId="172" fontId="32" fillId="0" borderId="0" xfId="42" applyNumberFormat="1" applyFont="1" applyFill="1" applyAlignment="1">
      <alignment/>
    </xf>
    <xf numFmtId="172" fontId="10" fillId="0" borderId="0" xfId="42" applyNumberFormat="1" applyFont="1" applyFill="1" applyBorder="1" applyAlignment="1">
      <alignment/>
    </xf>
    <xf numFmtId="172" fontId="41" fillId="0" borderId="0" xfId="42" applyNumberFormat="1" applyFont="1" applyFill="1" applyBorder="1" applyAlignment="1">
      <alignment vertical="center" wrapText="1"/>
    </xf>
    <xf numFmtId="49" fontId="24" fillId="0" borderId="13" xfId="0" applyNumberFormat="1" applyFont="1" applyFill="1" applyBorder="1" applyAlignment="1">
      <alignment horizontal="center" vertical="top" wrapText="1"/>
    </xf>
    <xf numFmtId="1" fontId="24" fillId="0" borderId="13" xfId="0" applyNumberFormat="1" applyFont="1" applyFill="1" applyBorder="1" applyAlignment="1">
      <alignment horizontal="center" vertical="top" wrapText="1"/>
    </xf>
    <xf numFmtId="1" fontId="25" fillId="0" borderId="13" xfId="0" applyNumberFormat="1" applyFont="1" applyFill="1" applyBorder="1" applyAlignment="1">
      <alignment horizontal="center" vertical="top" wrapText="1"/>
    </xf>
    <xf numFmtId="49" fontId="8" fillId="0" borderId="17" xfId="0" applyNumberFormat="1" applyFont="1" applyFill="1" applyBorder="1" applyAlignment="1">
      <alignment vertical="center" wrapText="1"/>
    </xf>
    <xf numFmtId="49" fontId="8" fillId="0" borderId="18" xfId="0" applyNumberFormat="1" applyFont="1" applyFill="1" applyBorder="1" applyAlignment="1">
      <alignment vertical="center" wrapText="1"/>
    </xf>
    <xf numFmtId="49" fontId="11"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xf>
    <xf numFmtId="172" fontId="67" fillId="0" borderId="18" xfId="42" applyNumberFormat="1" applyFont="1" applyFill="1" applyBorder="1" applyAlignment="1" applyProtection="1">
      <alignment horizontal="center" wrapText="1"/>
      <protection locked="0"/>
    </xf>
    <xf numFmtId="49" fontId="68" fillId="0" borderId="0" xfId="0" applyNumberFormat="1" applyFont="1" applyFill="1" applyBorder="1" applyAlignment="1" applyProtection="1">
      <alignment/>
      <protection locked="0"/>
    </xf>
    <xf numFmtId="49" fontId="68" fillId="0" borderId="0" xfId="0" applyNumberFormat="1" applyFont="1" applyFill="1" applyAlignment="1" applyProtection="1">
      <alignment/>
      <protection locked="0"/>
    </xf>
    <xf numFmtId="49" fontId="8" fillId="0" borderId="16" xfId="0" applyNumberFormat="1" applyFont="1" applyFill="1" applyBorder="1" applyAlignment="1" applyProtection="1">
      <alignment horizontal="center"/>
      <protection locked="0"/>
    </xf>
    <xf numFmtId="49" fontId="11" fillId="0" borderId="10" xfId="0" applyNumberFormat="1" applyFont="1" applyFill="1" applyBorder="1" applyAlignment="1" applyProtection="1">
      <alignment horizontal="left"/>
      <protection locked="0"/>
    </xf>
    <xf numFmtId="172" fontId="8" fillId="0" borderId="10" xfId="42" applyNumberFormat="1" applyFont="1" applyFill="1" applyBorder="1" applyAlignment="1" applyProtection="1">
      <alignment horizontal="center"/>
      <protection locked="0"/>
    </xf>
    <xf numFmtId="172" fontId="11" fillId="0" borderId="10" xfId="42" applyNumberFormat="1" applyFont="1" applyFill="1" applyBorder="1" applyAlignment="1" applyProtection="1">
      <alignment vertical="center"/>
      <protection locked="0"/>
    </xf>
    <xf numFmtId="172" fontId="11" fillId="0" borderId="10" xfId="42" applyNumberFormat="1" applyFont="1" applyFill="1" applyBorder="1" applyAlignment="1" applyProtection="1">
      <alignment/>
      <protection locked="0"/>
    </xf>
    <xf numFmtId="172" fontId="69" fillId="0" borderId="18" xfId="42" applyNumberFormat="1" applyFont="1" applyFill="1" applyBorder="1" applyAlignment="1" applyProtection="1">
      <alignment horizontal="center"/>
      <protection locked="0"/>
    </xf>
    <xf numFmtId="172" fontId="8" fillId="0" borderId="18" xfId="42" applyNumberFormat="1" applyFont="1" applyFill="1" applyBorder="1" applyAlignment="1" applyProtection="1">
      <alignment horizontal="center" wrapText="1"/>
      <protection locked="0"/>
    </xf>
    <xf numFmtId="172" fontId="11" fillId="0" borderId="16" xfId="42" applyNumberFormat="1" applyFont="1" applyFill="1" applyBorder="1" applyAlignment="1" applyProtection="1">
      <alignment horizontal="center"/>
      <protection locked="0"/>
    </xf>
    <xf numFmtId="49" fontId="11" fillId="0" borderId="16" xfId="0" applyNumberFormat="1" applyFont="1" applyFill="1" applyBorder="1" applyAlignment="1" applyProtection="1">
      <alignment horizontal="center"/>
      <protection locked="0"/>
    </xf>
    <xf numFmtId="49" fontId="2" fillId="0" borderId="0" xfId="0" applyNumberFormat="1" applyFont="1" applyFill="1" applyBorder="1" applyAlignment="1" applyProtection="1">
      <alignment/>
      <protection locked="0"/>
    </xf>
    <xf numFmtId="49" fontId="11" fillId="0" borderId="10" xfId="0" applyNumberFormat="1" applyFont="1" applyFill="1" applyBorder="1" applyAlignment="1" applyProtection="1">
      <alignment horizontal="center"/>
      <protection locked="0"/>
    </xf>
    <xf numFmtId="49" fontId="11" fillId="0" borderId="15" xfId="0" applyNumberFormat="1" applyFont="1" applyFill="1" applyBorder="1" applyAlignment="1" applyProtection="1">
      <alignment horizontal="center"/>
      <protection locked="0"/>
    </xf>
    <xf numFmtId="49" fontId="11" fillId="0" borderId="15" xfId="0" applyNumberFormat="1" applyFont="1" applyFill="1" applyBorder="1" applyAlignment="1" applyProtection="1">
      <alignment horizontal="left"/>
      <protection locked="0"/>
    </xf>
    <xf numFmtId="172" fontId="8" fillId="0" borderId="0" xfId="42" applyNumberFormat="1" applyFont="1" applyFill="1" applyBorder="1" applyAlignment="1" applyProtection="1">
      <alignment horizontal="center" wrapText="1"/>
      <protection locked="0"/>
    </xf>
    <xf numFmtId="172" fontId="11" fillId="0" borderId="0" xfId="42" applyNumberFormat="1" applyFont="1" applyFill="1" applyBorder="1" applyAlignment="1" applyProtection="1">
      <alignment horizontal="center"/>
      <protection locked="0"/>
    </xf>
    <xf numFmtId="49" fontId="8" fillId="0" borderId="0" xfId="0" applyNumberFormat="1" applyFont="1" applyFill="1" applyBorder="1" applyAlignment="1">
      <alignment horizontal="center"/>
    </xf>
    <xf numFmtId="172" fontId="9" fillId="0" borderId="0" xfId="42" applyNumberFormat="1" applyFont="1" applyFill="1" applyBorder="1" applyAlignment="1">
      <alignment horizontal="center" wrapText="1"/>
    </xf>
    <xf numFmtId="172" fontId="10" fillId="0" borderId="0" xfId="42" applyNumberFormat="1" applyFont="1" applyFill="1" applyBorder="1" applyAlignment="1">
      <alignment horizontal="center"/>
    </xf>
    <xf numFmtId="172" fontId="11" fillId="0" borderId="0" xfId="42" applyNumberFormat="1" applyFont="1" applyFill="1" applyBorder="1" applyAlignment="1">
      <alignment horizontal="center"/>
    </xf>
    <xf numFmtId="172" fontId="9" fillId="0" borderId="0" xfId="42" applyNumberFormat="1" applyFont="1" applyFill="1" applyAlignment="1">
      <alignment/>
    </xf>
    <xf numFmtId="43" fontId="9" fillId="0" borderId="0" xfId="42" applyFont="1" applyFill="1" applyAlignment="1">
      <alignment/>
    </xf>
    <xf numFmtId="172" fontId="9" fillId="0" borderId="0" xfId="42" applyNumberFormat="1" applyFont="1" applyFill="1" applyAlignment="1">
      <alignment horizontal="center" vertical="center"/>
    </xf>
    <xf numFmtId="0" fontId="8" fillId="0" borderId="10" xfId="0" applyFont="1" applyFill="1" applyBorder="1" applyAlignment="1" applyProtection="1">
      <alignment horizontal="left" vertical="center"/>
      <protection locked="0"/>
    </xf>
    <xf numFmtId="0" fontId="33" fillId="0" borderId="16" xfId="0" applyFont="1" applyBorder="1" applyAlignment="1" applyProtection="1">
      <alignment horizontal="center"/>
      <protection locked="0"/>
    </xf>
    <xf numFmtId="172" fontId="10" fillId="0" borderId="15" xfId="42"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xf>
    <xf numFmtId="49" fontId="10" fillId="0" borderId="15" xfId="0" applyNumberFormat="1" applyFont="1" applyFill="1" applyBorder="1" applyAlignment="1">
      <alignment vertical="center" wrapText="1"/>
    </xf>
    <xf numFmtId="49" fontId="10" fillId="0" borderId="0" xfId="0" applyNumberFormat="1" applyFont="1" applyFill="1" applyAlignment="1">
      <alignment vertical="center"/>
    </xf>
    <xf numFmtId="172" fontId="9" fillId="0" borderId="0" xfId="42" applyNumberFormat="1" applyFont="1" applyFill="1" applyAlignment="1">
      <alignment vertical="center"/>
    </xf>
    <xf numFmtId="49" fontId="10" fillId="0" borderId="0" xfId="0" applyNumberFormat="1" applyFont="1" applyFill="1" applyBorder="1" applyAlignment="1">
      <alignment vertical="center"/>
    </xf>
    <xf numFmtId="49" fontId="8" fillId="0" borderId="10" xfId="0" applyNumberFormat="1" applyFont="1" applyFill="1" applyBorder="1" applyAlignment="1" applyProtection="1">
      <alignment horizontal="center" vertical="center" wrapText="1"/>
      <protection locked="0"/>
    </xf>
    <xf numFmtId="49" fontId="6" fillId="0" borderId="10" xfId="0" applyNumberFormat="1" applyFont="1" applyFill="1" applyBorder="1" applyAlignment="1">
      <alignment horizontal="center" vertical="center" wrapText="1"/>
    </xf>
    <xf numFmtId="0" fontId="70" fillId="0" borderId="10" xfId="0" applyNumberFormat="1" applyFont="1" applyFill="1" applyBorder="1" applyAlignment="1" applyProtection="1">
      <alignment horizontal="center" vertical="center"/>
      <protection locked="0"/>
    </xf>
    <xf numFmtId="0" fontId="70" fillId="0" borderId="10" xfId="0" applyNumberFormat="1" applyFont="1" applyFill="1" applyBorder="1" applyAlignment="1" applyProtection="1">
      <alignment horizontal="left" vertical="center"/>
      <protection locked="0"/>
    </xf>
    <xf numFmtId="172" fontId="71" fillId="0" borderId="0" xfId="42" applyNumberFormat="1" applyFont="1" applyFill="1" applyAlignment="1" applyProtection="1">
      <alignment/>
      <protection locked="0"/>
    </xf>
    <xf numFmtId="49" fontId="71" fillId="0" borderId="0" xfId="0" applyNumberFormat="1" applyFont="1" applyFill="1" applyAlignment="1" applyProtection="1">
      <alignment/>
      <protection locked="0"/>
    </xf>
    <xf numFmtId="0" fontId="72" fillId="0" borderId="10" xfId="0" applyNumberFormat="1" applyFont="1" applyFill="1" applyBorder="1" applyAlignment="1" applyProtection="1">
      <alignment horizontal="center" vertical="center"/>
      <protection locked="0"/>
    </xf>
    <xf numFmtId="0" fontId="72" fillId="0" borderId="10" xfId="0" applyNumberFormat="1" applyFont="1" applyFill="1" applyBorder="1" applyAlignment="1" applyProtection="1">
      <alignment horizontal="left" vertical="center"/>
      <protection locked="0"/>
    </xf>
    <xf numFmtId="49" fontId="71" fillId="0" borderId="0" xfId="0" applyNumberFormat="1" applyFont="1" applyFill="1" applyAlignment="1" applyProtection="1">
      <alignment/>
      <protection locked="0"/>
    </xf>
    <xf numFmtId="172" fontId="3" fillId="0" borderId="0" xfId="42" applyNumberFormat="1" applyFont="1" applyFill="1" applyAlignment="1">
      <alignment/>
    </xf>
    <xf numFmtId="1" fontId="19" fillId="0" borderId="13" xfId="0" applyNumberFormat="1" applyFont="1" applyFill="1" applyBorder="1" applyAlignment="1" applyProtection="1">
      <alignment/>
      <protection/>
    </xf>
    <xf numFmtId="172" fontId="44" fillId="0" borderId="10" xfId="42" applyNumberFormat="1" applyFont="1" applyFill="1" applyBorder="1" applyAlignment="1" applyProtection="1">
      <alignment horizontal="center" vertical="center"/>
      <protection/>
    </xf>
    <xf numFmtId="49" fontId="18" fillId="0" borderId="0" xfId="0" applyNumberFormat="1" applyFont="1" applyFill="1" applyAlignment="1">
      <alignment horizontal="center"/>
    </xf>
    <xf numFmtId="172" fontId="44" fillId="0" borderId="10" xfId="42" applyNumberFormat="1" applyFont="1" applyFill="1" applyBorder="1" applyAlignment="1" applyProtection="1">
      <alignment horizontal="center" vertical="center" wrapText="1"/>
      <protection/>
    </xf>
    <xf numFmtId="10" fontId="44" fillId="0" borderId="10" xfId="59" applyNumberFormat="1" applyFont="1" applyFill="1" applyBorder="1" applyAlignment="1" applyProtection="1">
      <alignment horizontal="center" vertical="center" wrapText="1"/>
      <protection locked="0"/>
    </xf>
    <xf numFmtId="172" fontId="73" fillId="0" borderId="10" xfId="42" applyNumberFormat="1" applyFont="1" applyFill="1" applyBorder="1" applyAlignment="1" applyProtection="1">
      <alignment horizontal="center" vertical="center" wrapText="1"/>
      <protection/>
    </xf>
    <xf numFmtId="10" fontId="73" fillId="0" borderId="10" xfId="59" applyNumberFormat="1" applyFont="1" applyFill="1" applyBorder="1" applyAlignment="1" applyProtection="1">
      <alignment horizontal="center" vertical="center" wrapText="1"/>
      <protection locked="0"/>
    </xf>
    <xf numFmtId="172" fontId="44" fillId="0" borderId="10" xfId="42" applyNumberFormat="1" applyFont="1" applyFill="1" applyBorder="1" applyAlignment="1" applyProtection="1">
      <alignment horizontal="center" vertical="center" wrapText="1"/>
      <protection/>
    </xf>
    <xf numFmtId="172" fontId="73" fillId="0" borderId="10" xfId="42" applyNumberFormat="1" applyFont="1" applyFill="1" applyBorder="1" applyAlignment="1" applyProtection="1">
      <alignment horizontal="center" vertical="center" wrapText="1"/>
      <protection/>
    </xf>
    <xf numFmtId="10" fontId="73" fillId="0" borderId="10" xfId="59" applyNumberFormat="1" applyFont="1" applyFill="1" applyBorder="1" applyAlignment="1" applyProtection="1">
      <alignment horizontal="center" vertical="center" wrapText="1"/>
      <protection locked="0"/>
    </xf>
    <xf numFmtId="49" fontId="21" fillId="0" borderId="0" xfId="0" applyNumberFormat="1" applyFont="1" applyFill="1" applyAlignment="1" applyProtection="1">
      <alignment vertical="center"/>
      <protection/>
    </xf>
    <xf numFmtId="49" fontId="0" fillId="0" borderId="0" xfId="0" applyNumberFormat="1" applyFont="1" applyFill="1" applyAlignment="1">
      <alignment horizontal="left" vertical="center"/>
    </xf>
    <xf numFmtId="49" fontId="0" fillId="0" borderId="0" xfId="0" applyNumberFormat="1" applyFont="1" applyFill="1" applyAlignment="1">
      <alignment horizontal="left"/>
    </xf>
    <xf numFmtId="0" fontId="16" fillId="0" borderId="0" xfId="0" applyNumberFormat="1" applyFont="1" applyFill="1" applyAlignment="1">
      <alignment/>
    </xf>
    <xf numFmtId="49" fontId="16" fillId="0" borderId="0" xfId="0" applyNumberFormat="1" applyFont="1" applyFill="1" applyAlignment="1">
      <alignment/>
    </xf>
    <xf numFmtId="0" fontId="13" fillId="0" borderId="0" xfId="0" applyNumberFormat="1" applyFont="1" applyFill="1" applyAlignment="1">
      <alignment/>
    </xf>
    <xf numFmtId="49" fontId="13" fillId="0" borderId="0" xfId="0" applyNumberFormat="1" applyFont="1" applyFill="1" applyAlignment="1">
      <alignment/>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justify" vertical="center"/>
    </xf>
    <xf numFmtId="172" fontId="6" fillId="0" borderId="10" xfId="42" applyNumberFormat="1" applyFont="1" applyFill="1" applyBorder="1" applyAlignment="1" applyProtection="1">
      <alignment horizontal="center" vertical="center"/>
      <protection locked="0"/>
    </xf>
    <xf numFmtId="0" fontId="3" fillId="0" borderId="0" xfId="0" applyNumberFormat="1" applyFont="1" applyFill="1" applyAlignment="1">
      <alignment/>
    </xf>
    <xf numFmtId="0" fontId="17" fillId="0" borderId="0" xfId="0" applyNumberFormat="1" applyFont="1" applyFill="1" applyAlignment="1">
      <alignment/>
    </xf>
    <xf numFmtId="49" fontId="17" fillId="0" borderId="0" xfId="0" applyNumberFormat="1" applyFont="1" applyFill="1" applyAlignment="1">
      <alignment/>
    </xf>
    <xf numFmtId="2" fontId="3" fillId="0" borderId="10" xfId="0" applyNumberFormat="1" applyFont="1" applyFill="1" applyBorder="1" applyAlignment="1">
      <alignment horizontal="justify" vertical="center" wrapText="1"/>
    </xf>
    <xf numFmtId="0" fontId="6" fillId="0" borderId="0" xfId="0" applyNumberFormat="1" applyFont="1" applyFill="1" applyAlignment="1">
      <alignment/>
    </xf>
    <xf numFmtId="49" fontId="6" fillId="0" borderId="0" xfId="0" applyNumberFormat="1" applyFont="1" applyFill="1" applyAlignment="1">
      <alignment/>
    </xf>
    <xf numFmtId="0" fontId="3" fillId="0" borderId="0" xfId="0" applyNumberFormat="1" applyFont="1" applyFill="1" applyAlignment="1">
      <alignment/>
    </xf>
    <xf numFmtId="49" fontId="3" fillId="0" borderId="0" xfId="0" applyNumberFormat="1" applyFont="1" applyFill="1" applyAlignment="1">
      <alignment/>
    </xf>
    <xf numFmtId="0" fontId="0" fillId="0" borderId="0" xfId="0" applyNumberFormat="1" applyFont="1" applyFill="1" applyAlignment="1">
      <alignment/>
    </xf>
    <xf numFmtId="49" fontId="0" fillId="0" borderId="0" xfId="0" applyNumberFormat="1" applyFont="1" applyFill="1" applyAlignment="1">
      <alignment/>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justify" vertical="center"/>
    </xf>
    <xf numFmtId="49"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justify" vertical="center"/>
    </xf>
    <xf numFmtId="0" fontId="0" fillId="0" borderId="0" xfId="0" applyNumberFormat="1" applyFont="1" applyFill="1" applyAlignment="1">
      <alignment horizontal="center" vertical="center"/>
    </xf>
    <xf numFmtId="0" fontId="0" fillId="0" borderId="0" xfId="0" applyNumberFormat="1" applyFont="1" applyFill="1" applyBorder="1" applyAlignment="1">
      <alignment horizontal="center" vertical="center"/>
    </xf>
    <xf numFmtId="0" fontId="0" fillId="0" borderId="0" xfId="59" applyNumberFormat="1" applyFont="1" applyFill="1" applyAlignment="1">
      <alignment horizontal="center" vertical="center"/>
    </xf>
    <xf numFmtId="10" fontId="44" fillId="0" borderId="10" xfId="59" applyNumberFormat="1" applyFont="1" applyFill="1" applyBorder="1" applyAlignment="1" applyProtection="1">
      <alignment horizontal="center" vertical="center"/>
      <protection locked="0"/>
    </xf>
    <xf numFmtId="49" fontId="11" fillId="0" borderId="11" xfId="0" applyNumberFormat="1" applyFont="1" applyFill="1" applyBorder="1" applyAlignment="1" applyProtection="1">
      <alignment horizontal="left" vertical="center" wrapText="1"/>
      <protection/>
    </xf>
    <xf numFmtId="172" fontId="45" fillId="0" borderId="10" xfId="42"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protection/>
    </xf>
    <xf numFmtId="49" fontId="11" fillId="0" borderId="11" xfId="0" applyNumberFormat="1" applyFont="1" applyFill="1" applyBorder="1" applyAlignment="1" applyProtection="1">
      <alignment vertical="center"/>
      <protection/>
    </xf>
    <xf numFmtId="49" fontId="11" fillId="0" borderId="0" xfId="0" applyNumberFormat="1" applyFont="1" applyFill="1" applyAlignment="1" applyProtection="1">
      <alignment/>
      <protection/>
    </xf>
    <xf numFmtId="49" fontId="11" fillId="0" borderId="10" xfId="0" applyNumberFormat="1" applyFont="1" applyFill="1" applyBorder="1" applyAlignment="1" applyProtection="1">
      <alignment/>
      <protection/>
    </xf>
    <xf numFmtId="49" fontId="11" fillId="0" borderId="11" xfId="0" applyNumberFormat="1" applyFont="1" applyFill="1" applyBorder="1" applyAlignment="1" applyProtection="1">
      <alignment vertical="center" wrapText="1"/>
      <protection/>
    </xf>
    <xf numFmtId="49" fontId="11" fillId="0" borderId="10" xfId="0" applyNumberFormat="1" applyFont="1" applyFill="1" applyBorder="1" applyAlignment="1" applyProtection="1">
      <alignment horizontal="center" vertical="center"/>
      <protection/>
    </xf>
    <xf numFmtId="49" fontId="11" fillId="0" borderId="11" xfId="0" applyNumberFormat="1" applyFont="1" applyFill="1" applyBorder="1" applyAlignment="1" applyProtection="1">
      <alignment vertical="center"/>
      <protection/>
    </xf>
    <xf numFmtId="49" fontId="11" fillId="0" borderId="0" xfId="0" applyNumberFormat="1" applyFont="1" applyFill="1" applyAlignment="1" applyProtection="1">
      <alignment/>
      <protection/>
    </xf>
    <xf numFmtId="49" fontId="11" fillId="0" borderId="10" xfId="0" applyNumberFormat="1" applyFont="1" applyFill="1" applyBorder="1" applyAlignment="1" applyProtection="1">
      <alignment/>
      <protection/>
    </xf>
    <xf numFmtId="49" fontId="11" fillId="0" borderId="11" xfId="0" applyNumberFormat="1" applyFont="1" applyFill="1" applyBorder="1" applyAlignment="1" applyProtection="1">
      <alignment vertical="center" wrapText="1"/>
      <protection/>
    </xf>
    <xf numFmtId="0" fontId="0" fillId="0" borderId="0" xfId="0" applyNumberFormat="1" applyFont="1" applyFill="1" applyBorder="1" applyAlignment="1">
      <alignment/>
    </xf>
    <xf numFmtId="172" fontId="16" fillId="0" borderId="0" xfId="42" applyNumberFormat="1" applyFont="1" applyFill="1" applyAlignment="1">
      <alignment/>
    </xf>
    <xf numFmtId="49" fontId="5" fillId="0" borderId="10" xfId="0" applyNumberFormat="1" applyFont="1" applyFill="1" applyBorder="1" applyAlignment="1">
      <alignment horizontal="center" vertical="center" wrapText="1"/>
    </xf>
    <xf numFmtId="172" fontId="13" fillId="0" borderId="0" xfId="42" applyNumberFormat="1" applyFont="1" applyFill="1" applyAlignment="1">
      <alignment/>
    </xf>
    <xf numFmtId="172" fontId="0" fillId="0" borderId="0" xfId="42" applyNumberFormat="1" applyFont="1" applyFill="1" applyAlignment="1">
      <alignment/>
    </xf>
    <xf numFmtId="172" fontId="17" fillId="0" borderId="0" xfId="42" applyNumberFormat="1" applyFont="1" applyFill="1" applyAlignment="1">
      <alignment/>
    </xf>
    <xf numFmtId="172" fontId="6" fillId="0" borderId="0" xfId="42" applyNumberFormat="1" applyFont="1" applyFill="1" applyAlignment="1">
      <alignment/>
    </xf>
    <xf numFmtId="172" fontId="3" fillId="0" borderId="0" xfId="42" applyNumberFormat="1" applyFont="1" applyFill="1" applyAlignment="1">
      <alignment/>
    </xf>
    <xf numFmtId="172" fontId="0" fillId="0" borderId="0" xfId="42" applyNumberFormat="1" applyFont="1" applyFill="1" applyAlignment="1">
      <alignment/>
    </xf>
    <xf numFmtId="172" fontId="14" fillId="0" borderId="0" xfId="42" applyNumberFormat="1" applyFont="1" applyFill="1" applyAlignment="1">
      <alignment/>
    </xf>
    <xf numFmtId="49" fontId="14" fillId="0" borderId="0" xfId="0" applyNumberFormat="1" applyFont="1" applyFill="1" applyAlignment="1">
      <alignment/>
    </xf>
    <xf numFmtId="172" fontId="15" fillId="0" borderId="0" xfId="42" applyNumberFormat="1" applyFont="1" applyFill="1" applyAlignment="1">
      <alignment/>
    </xf>
    <xf numFmtId="49" fontId="15" fillId="0" borderId="0" xfId="0" applyNumberFormat="1" applyFont="1" applyFill="1" applyAlignment="1">
      <alignment/>
    </xf>
    <xf numFmtId="0" fontId="0" fillId="0" borderId="0" xfId="0" applyNumberFormat="1" applyFont="1" applyFill="1" applyAlignment="1" applyProtection="1">
      <alignment/>
      <protection locked="0"/>
    </xf>
    <xf numFmtId="49" fontId="18" fillId="0" borderId="0" xfId="0" applyNumberFormat="1" applyFont="1" applyFill="1" applyAlignment="1" applyProtection="1">
      <alignment/>
      <protection locked="0"/>
    </xf>
    <xf numFmtId="1" fontId="19" fillId="0" borderId="0" xfId="0" applyNumberFormat="1" applyFont="1" applyFill="1" applyAlignment="1" applyProtection="1">
      <alignment horizontal="center"/>
      <protection locked="0"/>
    </xf>
    <xf numFmtId="1" fontId="18" fillId="0" borderId="0" xfId="0" applyNumberFormat="1" applyFont="1" applyFill="1" applyAlignment="1" applyProtection="1">
      <alignment/>
      <protection locked="0"/>
    </xf>
    <xf numFmtId="0" fontId="0" fillId="0" borderId="0" xfId="0" applyNumberFormat="1" applyFont="1" applyFill="1" applyAlignment="1" applyProtection="1">
      <alignment horizontal="center" vertical="center"/>
      <protection locked="0"/>
    </xf>
    <xf numFmtId="49" fontId="0" fillId="0" borderId="0" xfId="0" applyNumberFormat="1" applyFont="1" applyFill="1" applyAlignment="1" applyProtection="1">
      <alignment horizontal="center" vertical="center"/>
      <protection locked="0"/>
    </xf>
    <xf numFmtId="0" fontId="0" fillId="0" borderId="0"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11" fillId="0" borderId="10" xfId="0" applyNumberFormat="1" applyFont="1" applyFill="1" applyBorder="1" applyAlignment="1" applyProtection="1">
      <alignment horizontal="center" vertical="center" wrapText="1"/>
      <protection locked="0"/>
    </xf>
    <xf numFmtId="49" fontId="8" fillId="0" borderId="11" xfId="0" applyNumberFormat="1" applyFont="1" applyFill="1" applyBorder="1" applyAlignment="1" applyProtection="1">
      <alignment horizontal="left" vertical="center" wrapText="1"/>
      <protection locked="0"/>
    </xf>
    <xf numFmtId="49" fontId="11" fillId="0" borderId="11" xfId="0" applyNumberFormat="1" applyFont="1" applyFill="1" applyBorder="1" applyAlignment="1" applyProtection="1">
      <alignment vertical="center"/>
      <protection locked="0"/>
    </xf>
    <xf numFmtId="172" fontId="11" fillId="0" borderId="16" xfId="42" applyNumberFormat="1" applyFont="1" applyFill="1" applyBorder="1" applyAlignment="1" applyProtection="1">
      <alignment vertical="center" wrapText="1"/>
      <protection locked="0"/>
    </xf>
    <xf numFmtId="49" fontId="11" fillId="0" borderId="0" xfId="0" applyNumberFormat="1" applyFont="1" applyFill="1" applyAlignment="1" applyProtection="1">
      <alignment/>
      <protection locked="0"/>
    </xf>
    <xf numFmtId="49" fontId="11" fillId="0" borderId="10" xfId="0" applyNumberFormat="1" applyFont="1" applyFill="1" applyBorder="1" applyAlignment="1" applyProtection="1">
      <alignment/>
      <protection locked="0"/>
    </xf>
    <xf numFmtId="49" fontId="11" fillId="0" borderId="11" xfId="0" applyNumberFormat="1" applyFont="1" applyFill="1" applyBorder="1" applyAlignment="1" applyProtection="1">
      <alignment vertical="center" wrapText="1"/>
      <protection locked="0"/>
    </xf>
    <xf numFmtId="0" fontId="0" fillId="0" borderId="0" xfId="0" applyNumberFormat="1" applyFont="1" applyFill="1" applyBorder="1" applyAlignment="1" applyProtection="1">
      <alignment/>
      <protection locked="0"/>
    </xf>
    <xf numFmtId="0" fontId="9" fillId="0" borderId="0" xfId="0" applyFont="1" applyFill="1" applyAlignment="1">
      <alignment horizontal="center" wrapText="1"/>
    </xf>
    <xf numFmtId="49" fontId="21" fillId="0" borderId="0" xfId="0" applyNumberFormat="1" applyFont="1" applyFill="1" applyAlignment="1" applyProtection="1">
      <alignment horizontal="center"/>
      <protection locked="0"/>
    </xf>
    <xf numFmtId="49" fontId="11" fillId="0" borderId="10" xfId="0" applyNumberFormat="1" applyFont="1" applyFill="1" applyBorder="1" applyAlignment="1" applyProtection="1">
      <alignment horizontal="left" vertical="center" wrapText="1"/>
      <protection/>
    </xf>
    <xf numFmtId="49" fontId="11" fillId="0" borderId="10" xfId="0" applyNumberFormat="1" applyFont="1" applyFill="1" applyBorder="1" applyAlignment="1" applyProtection="1">
      <alignment vertical="center"/>
      <protection/>
    </xf>
    <xf numFmtId="49" fontId="18" fillId="0" borderId="0" xfId="0" applyNumberFormat="1" applyFont="1" applyFill="1" applyAlignment="1" applyProtection="1">
      <alignment/>
      <protection/>
    </xf>
    <xf numFmtId="172" fontId="48" fillId="0" borderId="10" xfId="42" applyNumberFormat="1" applyFont="1" applyFill="1" applyBorder="1" applyAlignment="1" applyProtection="1">
      <alignment horizontal="center" vertical="center"/>
      <protection/>
    </xf>
    <xf numFmtId="172" fontId="48" fillId="0" borderId="10" xfId="42" applyNumberFormat="1" applyFont="1" applyFill="1" applyBorder="1" applyAlignment="1" applyProtection="1">
      <alignment vertical="center"/>
      <protection/>
    </xf>
    <xf numFmtId="49" fontId="0" fillId="0" borderId="0" xfId="0" applyNumberFormat="1" applyFill="1" applyAlignment="1" applyProtection="1">
      <alignment/>
      <protection locked="0"/>
    </xf>
    <xf numFmtId="0" fontId="11" fillId="0" borderId="10" xfId="42" applyNumberFormat="1" applyFont="1" applyFill="1" applyBorder="1" applyAlignment="1" applyProtection="1">
      <alignment horizontal="center" vertical="center"/>
      <protection locked="0"/>
    </xf>
    <xf numFmtId="49" fontId="70" fillId="0" borderId="10" xfId="0" applyNumberFormat="1" applyFont="1" applyFill="1" applyBorder="1" applyAlignment="1" applyProtection="1">
      <alignment horizontal="center" vertical="center"/>
      <protection locked="0"/>
    </xf>
    <xf numFmtId="49" fontId="70" fillId="0" borderId="10" xfId="0" applyNumberFormat="1" applyFont="1" applyFill="1" applyBorder="1" applyAlignment="1" applyProtection="1">
      <alignment vertical="center"/>
      <protection locked="0"/>
    </xf>
    <xf numFmtId="172" fontId="70" fillId="0" borderId="10" xfId="42" applyNumberFormat="1" applyFont="1" applyFill="1" applyBorder="1" applyAlignment="1" applyProtection="1">
      <alignment horizontal="center" vertical="center"/>
      <protection locked="0"/>
    </xf>
    <xf numFmtId="10" fontId="70" fillId="0" borderId="10" xfId="59" applyNumberFormat="1" applyFont="1" applyFill="1" applyBorder="1" applyAlignment="1" applyProtection="1">
      <alignment horizontal="center" vertical="center"/>
      <protection locked="0"/>
    </xf>
    <xf numFmtId="43" fontId="71" fillId="0" borderId="0" xfId="42" applyFont="1" applyFill="1" applyAlignment="1" applyProtection="1">
      <alignment/>
      <protection locked="0"/>
    </xf>
    <xf numFmtId="1" fontId="18" fillId="0" borderId="0" xfId="0" applyNumberFormat="1" applyFont="1" applyFill="1" applyAlignment="1">
      <alignment horizontal="center"/>
    </xf>
    <xf numFmtId="172" fontId="22" fillId="0" borderId="10" xfId="42" applyNumberFormat="1" applyFont="1" applyFill="1" applyBorder="1" applyAlignment="1" applyProtection="1">
      <alignment horizontal="center" vertical="center"/>
      <protection locked="0"/>
    </xf>
    <xf numFmtId="49" fontId="5" fillId="0" borderId="10" xfId="0" applyNumberFormat="1" applyFont="1" applyFill="1" applyBorder="1" applyAlignment="1" applyProtection="1">
      <alignment horizontal="center"/>
      <protection locked="0"/>
    </xf>
    <xf numFmtId="49" fontId="5" fillId="0" borderId="10" xfId="0" applyNumberFormat="1" applyFont="1" applyFill="1" applyBorder="1" applyAlignment="1" applyProtection="1">
      <alignment horizontal="left"/>
      <protection locked="0"/>
    </xf>
    <xf numFmtId="2" fontId="0" fillId="0" borderId="0" xfId="0" applyNumberFormat="1" applyFill="1" applyAlignment="1" applyProtection="1">
      <alignment/>
      <protection locked="0"/>
    </xf>
    <xf numFmtId="172" fontId="22" fillId="0" borderId="10" xfId="42" applyNumberFormat="1" applyFont="1" applyFill="1" applyBorder="1" applyAlignment="1" applyProtection="1">
      <alignment vertical="center"/>
      <protection locked="0"/>
    </xf>
    <xf numFmtId="49" fontId="46" fillId="0" borderId="0" xfId="0" applyNumberFormat="1" applyFont="1" applyFill="1" applyAlignment="1">
      <alignment vertical="center"/>
    </xf>
    <xf numFmtId="49" fontId="23" fillId="0" borderId="0" xfId="0" applyNumberFormat="1" applyFont="1" applyFill="1" applyAlignment="1">
      <alignment vertical="center"/>
    </xf>
    <xf numFmtId="1" fontId="0" fillId="0" borderId="0" xfId="0" applyNumberFormat="1" applyFont="1" applyFill="1" applyAlignment="1">
      <alignment horizontal="center"/>
    </xf>
    <xf numFmtId="49" fontId="15" fillId="0" borderId="13" xfId="0" applyNumberFormat="1" applyFont="1" applyFill="1" applyBorder="1" applyAlignment="1">
      <alignment/>
    </xf>
    <xf numFmtId="49" fontId="3" fillId="0" borderId="10" xfId="0" applyNumberFormat="1" applyFont="1" applyFill="1" applyBorder="1" applyAlignment="1">
      <alignment horizontal="center"/>
    </xf>
    <xf numFmtId="172" fontId="3" fillId="0" borderId="10" xfId="42" applyNumberFormat="1" applyFont="1" applyFill="1" applyBorder="1" applyAlignment="1" applyProtection="1">
      <alignment horizontal="center"/>
      <protection locked="0"/>
    </xf>
    <xf numFmtId="49" fontId="6" fillId="0" borderId="10" xfId="0" applyNumberFormat="1" applyFont="1" applyFill="1" applyBorder="1" applyAlignment="1" applyProtection="1">
      <alignment horizontal="center"/>
      <protection locked="0"/>
    </xf>
    <xf numFmtId="49" fontId="6" fillId="0" borderId="10" xfId="0" applyNumberFormat="1" applyFont="1" applyFill="1" applyBorder="1" applyAlignment="1" applyProtection="1">
      <alignment horizontal="left"/>
      <protection locked="0"/>
    </xf>
    <xf numFmtId="172" fontId="21" fillId="0" borderId="10" xfId="42" applyNumberFormat="1" applyFont="1" applyFill="1" applyBorder="1" applyAlignment="1" applyProtection="1">
      <alignment horizontal="center"/>
      <protection locked="0"/>
    </xf>
    <xf numFmtId="49" fontId="6" fillId="0" borderId="16" xfId="0" applyNumberFormat="1" applyFont="1" applyFill="1" applyBorder="1" applyAlignment="1" applyProtection="1">
      <alignment horizontal="center"/>
      <protection locked="0"/>
    </xf>
    <xf numFmtId="49" fontId="3" fillId="0" borderId="10" xfId="0" applyNumberFormat="1" applyFont="1" applyFill="1" applyBorder="1" applyAlignment="1" applyProtection="1">
      <alignment horizontal="center"/>
      <protection locked="0"/>
    </xf>
    <xf numFmtId="172" fontId="0" fillId="0" borderId="10" xfId="42" applyNumberFormat="1" applyFont="1" applyFill="1" applyBorder="1" applyAlignment="1" applyProtection="1">
      <alignment horizontal="center"/>
      <protection locked="0"/>
    </xf>
    <xf numFmtId="172" fontId="21" fillId="0" borderId="10" xfId="42" applyNumberFormat="1" applyFont="1" applyFill="1" applyBorder="1" applyAlignment="1" applyProtection="1">
      <alignment/>
      <protection locked="0"/>
    </xf>
    <xf numFmtId="49" fontId="8" fillId="0" borderId="10" xfId="0" applyNumberFormat="1" applyFont="1" applyFill="1" applyBorder="1" applyAlignment="1" applyProtection="1">
      <alignment horizontal="center"/>
      <protection locked="0"/>
    </xf>
    <xf numFmtId="49" fontId="8" fillId="0" borderId="10" xfId="0" applyNumberFormat="1" applyFont="1" applyFill="1" applyBorder="1" applyAlignment="1" applyProtection="1">
      <alignment horizontal="left"/>
      <protection locked="0"/>
    </xf>
    <xf numFmtId="0" fontId="0" fillId="0" borderId="0" xfId="0" applyFill="1" applyAlignment="1">
      <alignment/>
    </xf>
    <xf numFmtId="0" fontId="0" fillId="0" borderId="0" xfId="0" applyFill="1" applyAlignment="1">
      <alignment wrapText="1"/>
    </xf>
    <xf numFmtId="0" fontId="11" fillId="0" borderId="10" xfId="0" applyFont="1" applyFill="1" applyBorder="1" applyAlignment="1">
      <alignment horizontal="center"/>
    </xf>
    <xf numFmtId="0" fontId="11" fillId="0" borderId="10" xfId="0" applyFont="1" applyFill="1" applyBorder="1" applyAlignment="1">
      <alignment horizontal="center" wrapText="1"/>
    </xf>
    <xf numFmtId="172" fontId="69" fillId="0" borderId="10" xfId="42" applyNumberFormat="1" applyFont="1" applyFill="1" applyBorder="1" applyAlignment="1" applyProtection="1">
      <alignment vertical="center" wrapText="1"/>
      <protection locked="0"/>
    </xf>
    <xf numFmtId="0" fontId="0" fillId="0" borderId="0" xfId="0" applyFill="1" applyAlignment="1" applyProtection="1">
      <alignment/>
      <protection locked="0"/>
    </xf>
    <xf numFmtId="172" fontId="11" fillId="0" borderId="10" xfId="42" applyNumberFormat="1" applyFont="1" applyFill="1" applyBorder="1" applyAlignment="1" applyProtection="1">
      <alignment horizontal="center" vertical="center" wrapText="1"/>
      <protection locked="0"/>
    </xf>
    <xf numFmtId="172" fontId="69" fillId="0" borderId="10" xfId="42" applyNumberFormat="1" applyFont="1" applyFill="1" applyBorder="1" applyAlignment="1" applyProtection="1">
      <alignment horizontal="center" vertical="center" wrapText="1"/>
      <protection locked="0"/>
    </xf>
    <xf numFmtId="49" fontId="8" fillId="0" borderId="15" xfId="0" applyNumberFormat="1" applyFont="1" applyFill="1" applyBorder="1" applyAlignment="1">
      <alignment horizontal="center"/>
    </xf>
    <xf numFmtId="0" fontId="0" fillId="0" borderId="0" xfId="0" applyFill="1" applyAlignment="1">
      <alignment vertical="center"/>
    </xf>
    <xf numFmtId="0" fontId="0" fillId="0" borderId="0" xfId="0" applyFill="1" applyAlignment="1">
      <alignment/>
    </xf>
    <xf numFmtId="1" fontId="18" fillId="0" borderId="0" xfId="0" applyNumberFormat="1" applyFont="1" applyFill="1" applyBorder="1" applyAlignment="1">
      <alignment horizontal="center"/>
    </xf>
    <xf numFmtId="49" fontId="26" fillId="0" borderId="0" xfId="0" applyNumberFormat="1" applyFont="1" applyFill="1" applyBorder="1" applyAlignment="1">
      <alignment/>
    </xf>
    <xf numFmtId="49" fontId="0" fillId="0" borderId="0" xfId="0" applyNumberFormat="1" applyFont="1" applyFill="1" applyBorder="1" applyAlignment="1">
      <alignment horizontal="right"/>
    </xf>
    <xf numFmtId="49" fontId="11" fillId="0" borderId="10" xfId="0" applyNumberFormat="1" applyFont="1" applyFill="1" applyBorder="1" applyAlignment="1">
      <alignment horizontal="center"/>
    </xf>
    <xf numFmtId="172" fontId="21" fillId="0" borderId="10" xfId="42" applyNumberFormat="1" applyFont="1" applyFill="1" applyBorder="1" applyAlignment="1" applyProtection="1">
      <alignment horizontal="center"/>
      <protection locked="0"/>
    </xf>
    <xf numFmtId="0" fontId="5" fillId="0" borderId="10" xfId="0" applyFont="1" applyFill="1" applyBorder="1" applyAlignment="1" applyProtection="1">
      <alignment horizontal="center"/>
      <protection locked="0"/>
    </xf>
    <xf numFmtId="0" fontId="5" fillId="0" borderId="10" xfId="0" applyFont="1" applyFill="1" applyBorder="1" applyAlignment="1" applyProtection="1">
      <alignment horizontal="left"/>
      <protection locked="0"/>
    </xf>
    <xf numFmtId="172" fontId="0" fillId="0" borderId="10" xfId="42" applyNumberFormat="1" applyFont="1" applyFill="1" applyBorder="1" applyAlignment="1" applyProtection="1">
      <alignment/>
      <protection locked="0"/>
    </xf>
    <xf numFmtId="172" fontId="0" fillId="0" borderId="10" xfId="42" applyNumberFormat="1" applyFont="1" applyFill="1" applyBorder="1" applyAlignment="1" applyProtection="1">
      <alignment horizontal="center"/>
      <protection locked="0"/>
    </xf>
    <xf numFmtId="172" fontId="9" fillId="0" borderId="0" xfId="42" applyNumberFormat="1" applyFont="1" applyFill="1" applyBorder="1" applyAlignment="1">
      <alignment horizontal="center" vertical="center" wrapText="1"/>
    </xf>
    <xf numFmtId="172" fontId="10" fillId="0" borderId="0" xfId="42" applyNumberFormat="1" applyFont="1" applyFill="1" applyBorder="1" applyAlignment="1">
      <alignment horizontal="center" vertical="center"/>
    </xf>
    <xf numFmtId="49" fontId="10" fillId="0" borderId="0" xfId="0" applyNumberFormat="1" applyFont="1" applyFill="1" applyAlignment="1">
      <alignment horizontal="center" vertical="center"/>
    </xf>
    <xf numFmtId="49" fontId="0" fillId="0" borderId="0" xfId="0" applyNumberFormat="1" applyFill="1" applyAlignment="1">
      <alignment horizontal="center"/>
    </xf>
    <xf numFmtId="172" fontId="3" fillId="0" borderId="0" xfId="42" applyNumberFormat="1" applyFont="1" applyFill="1" applyAlignment="1">
      <alignment/>
    </xf>
    <xf numFmtId="172" fontId="2" fillId="0" borderId="0" xfId="42" applyNumberFormat="1" applyFont="1" applyFill="1" applyAlignment="1">
      <alignment/>
    </xf>
    <xf numFmtId="172" fontId="39" fillId="0" borderId="0" xfId="42" applyNumberFormat="1" applyFont="1" applyFill="1" applyBorder="1" applyAlignment="1">
      <alignment horizontal="center" wrapText="1"/>
    </xf>
    <xf numFmtId="172" fontId="18" fillId="0" borderId="0" xfId="42" applyNumberFormat="1" applyFont="1" applyFill="1" applyAlignment="1">
      <alignment horizontal="center"/>
    </xf>
    <xf numFmtId="172" fontId="18" fillId="0" borderId="0" xfId="42" applyNumberFormat="1" applyFont="1" applyFill="1" applyAlignment="1">
      <alignment/>
    </xf>
    <xf numFmtId="172" fontId="11" fillId="0" borderId="10" xfId="42" applyNumberFormat="1" applyFont="1" applyFill="1" applyBorder="1" applyAlignment="1">
      <alignment horizontal="center" vertical="center" wrapText="1"/>
    </xf>
    <xf numFmtId="172" fontId="8" fillId="0" borderId="11" xfId="42" applyNumberFormat="1" applyFont="1" applyFill="1" applyBorder="1" applyAlignment="1" applyProtection="1">
      <alignment horizontal="left" vertical="center" wrapText="1"/>
      <protection locked="0"/>
    </xf>
    <xf numFmtId="172" fontId="8" fillId="0" borderId="14" xfId="42" applyNumberFormat="1" applyFont="1" applyFill="1" applyBorder="1" applyAlignment="1" applyProtection="1">
      <alignment horizontal="left" vertical="center" wrapText="1"/>
      <protection locked="0"/>
    </xf>
    <xf numFmtId="172" fontId="0" fillId="0" borderId="10" xfId="42" applyNumberFormat="1" applyFont="1" applyFill="1" applyBorder="1" applyAlignment="1" applyProtection="1">
      <alignment horizontal="center" vertical="center" wrapText="1"/>
      <protection locked="0"/>
    </xf>
    <xf numFmtId="172" fontId="32" fillId="0" borderId="0" xfId="42" applyNumberFormat="1" applyFont="1" applyFill="1" applyAlignment="1" applyProtection="1">
      <alignment/>
      <protection locked="0"/>
    </xf>
    <xf numFmtId="172" fontId="8" fillId="0" borderId="10" xfId="42" applyNumberFormat="1" applyFont="1" applyFill="1" applyBorder="1" applyAlignment="1" applyProtection="1">
      <alignment horizontal="left" vertical="center" wrapText="1"/>
      <protection locked="0"/>
    </xf>
    <xf numFmtId="172" fontId="21" fillId="0" borderId="10" xfId="42" applyNumberFormat="1" applyFont="1" applyFill="1" applyBorder="1" applyAlignment="1" applyProtection="1">
      <alignment horizontal="center" vertical="center" wrapText="1"/>
      <protection locked="0"/>
    </xf>
    <xf numFmtId="172" fontId="2" fillId="0" borderId="10" xfId="42" applyNumberFormat="1" applyFont="1" applyFill="1" applyBorder="1" applyAlignment="1" applyProtection="1">
      <alignment horizontal="center" vertical="center" wrapText="1"/>
      <protection locked="0"/>
    </xf>
    <xf numFmtId="172" fontId="8" fillId="0" borderId="15" xfId="42" applyNumberFormat="1" applyFont="1" applyFill="1" applyBorder="1" applyAlignment="1">
      <alignment horizontal="center"/>
    </xf>
    <xf numFmtId="172" fontId="10" fillId="0" borderId="0" xfId="42" applyNumberFormat="1" applyFont="1" applyFill="1" applyAlignment="1">
      <alignment/>
    </xf>
    <xf numFmtId="172" fontId="40" fillId="0" borderId="0" xfId="42" applyNumberFormat="1" applyFont="1" applyFill="1" applyBorder="1" applyAlignment="1">
      <alignment wrapText="1"/>
    </xf>
    <xf numFmtId="172" fontId="5" fillId="0" borderId="0" xfId="42" applyNumberFormat="1" applyFont="1" applyFill="1" applyBorder="1" applyAlignment="1">
      <alignment wrapText="1"/>
    </xf>
    <xf numFmtId="172" fontId="5" fillId="0" borderId="0" xfId="42" applyNumberFormat="1" applyFont="1" applyFill="1" applyAlignment="1">
      <alignment/>
    </xf>
    <xf numFmtId="172" fontId="37" fillId="0" borderId="0" xfId="42" applyNumberFormat="1" applyFont="1" applyFill="1" applyAlignment="1">
      <alignment/>
    </xf>
    <xf numFmtId="172" fontId="38" fillId="0" borderId="0" xfId="42" applyNumberFormat="1" applyFont="1" applyFill="1" applyBorder="1" applyAlignment="1">
      <alignment wrapText="1"/>
    </xf>
    <xf numFmtId="172" fontId="32" fillId="0" borderId="0" xfId="42" applyNumberFormat="1" applyFont="1" applyFill="1" applyBorder="1" applyAlignment="1">
      <alignment/>
    </xf>
    <xf numFmtId="172" fontId="33" fillId="0" borderId="0" xfId="42" applyNumberFormat="1" applyFont="1" applyFill="1" applyAlignment="1">
      <alignment/>
    </xf>
    <xf numFmtId="0" fontId="2" fillId="0" borderId="0" xfId="0" applyFont="1" applyFill="1" applyAlignment="1">
      <alignment vertical="center"/>
    </xf>
    <xf numFmtId="49" fontId="5"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vertical="center" wrapText="1"/>
      <protection/>
    </xf>
    <xf numFmtId="172" fontId="43" fillId="0" borderId="10" xfId="42" applyNumberFormat="1" applyFont="1" applyFill="1" applyBorder="1" applyAlignment="1">
      <alignment/>
    </xf>
    <xf numFmtId="49" fontId="20" fillId="0" borderId="10" xfId="0" applyNumberFormat="1" applyFont="1" applyFill="1" applyBorder="1" applyAlignment="1" applyProtection="1">
      <alignment horizontal="center" vertical="center"/>
      <protection/>
    </xf>
    <xf numFmtId="49" fontId="20" fillId="0" borderId="10" xfId="0" applyNumberFormat="1" applyFont="1" applyFill="1" applyBorder="1" applyAlignment="1" applyProtection="1">
      <alignment vertical="center"/>
      <protection/>
    </xf>
    <xf numFmtId="172" fontId="7" fillId="0" borderId="10" xfId="42" applyNumberFormat="1" applyFont="1" applyFill="1" applyBorder="1" applyAlignment="1">
      <alignment/>
    </xf>
    <xf numFmtId="172" fontId="7" fillId="0" borderId="10" xfId="42" applyNumberFormat="1" applyFont="1" applyFill="1" applyBorder="1" applyAlignment="1">
      <alignment vertical="center" wrapText="1"/>
    </xf>
    <xf numFmtId="172" fontId="7" fillId="0" borderId="10" xfId="42" applyNumberFormat="1" applyFont="1" applyFill="1" applyBorder="1" applyAlignment="1" applyProtection="1">
      <alignment/>
      <protection locked="0"/>
    </xf>
    <xf numFmtId="49" fontId="20" fillId="0" borderId="10" xfId="0" applyNumberFormat="1" applyFont="1" applyFill="1" applyBorder="1" applyAlignment="1">
      <alignment/>
    </xf>
    <xf numFmtId="49" fontId="20" fillId="0" borderId="10" xfId="0" applyNumberFormat="1" applyFont="1" applyFill="1" applyBorder="1" applyAlignment="1" applyProtection="1">
      <alignment vertical="center" wrapText="1"/>
      <protection/>
    </xf>
    <xf numFmtId="49" fontId="5" fillId="0" borderId="10" xfId="0" applyNumberFormat="1" applyFont="1" applyFill="1" applyBorder="1" applyAlignment="1" applyProtection="1">
      <alignment horizontal="left" vertical="center" wrapText="1"/>
      <protection/>
    </xf>
    <xf numFmtId="172" fontId="7" fillId="0" borderId="10" xfId="42" applyNumberFormat="1" applyFont="1" applyFill="1" applyBorder="1" applyAlignment="1" applyProtection="1">
      <alignment horizontal="center" vertical="center"/>
      <protection locked="0"/>
    </xf>
    <xf numFmtId="172" fontId="7" fillId="0" borderId="10" xfId="42" applyNumberFormat="1" applyFont="1" applyFill="1" applyBorder="1" applyAlignment="1" applyProtection="1">
      <alignment horizontal="center" vertical="center"/>
      <protection/>
    </xf>
    <xf numFmtId="172" fontId="7" fillId="0" borderId="19" xfId="42" applyNumberFormat="1" applyFont="1" applyFill="1" applyBorder="1" applyAlignment="1" applyProtection="1">
      <alignment horizontal="center" vertical="center" wrapText="1"/>
      <protection/>
    </xf>
    <xf numFmtId="172" fontId="7" fillId="0" borderId="10" xfId="42" applyNumberFormat="1" applyFont="1" applyFill="1" applyBorder="1" applyAlignment="1" applyProtection="1">
      <alignment horizontal="center"/>
      <protection locked="0"/>
    </xf>
    <xf numFmtId="10" fontId="7" fillId="0" borderId="10" xfId="59" applyNumberFormat="1" applyFont="1" applyFill="1" applyBorder="1" applyAlignment="1" applyProtection="1">
      <alignment horizontal="center" vertical="center"/>
      <protection locked="0"/>
    </xf>
    <xf numFmtId="172" fontId="0" fillId="0" borderId="0" xfId="0" applyNumberFormat="1" applyFont="1" applyFill="1" applyAlignment="1">
      <alignment horizontal="center" vertical="center"/>
    </xf>
    <xf numFmtId="172" fontId="0" fillId="0" borderId="0" xfId="42" applyNumberFormat="1" applyFont="1" applyFill="1" applyAlignment="1">
      <alignment horizontal="center" vertical="center"/>
    </xf>
    <xf numFmtId="10" fontId="0" fillId="0" borderId="0" xfId="59" applyNumberFormat="1" applyFont="1" applyFill="1" applyAlignment="1">
      <alignment/>
    </xf>
    <xf numFmtId="0" fontId="0" fillId="0" borderId="0" xfId="0" applyNumberFormat="1" applyFont="1" applyFill="1" applyBorder="1" applyAlignment="1">
      <alignment horizontal="left" vertical="top" wrapText="1"/>
    </xf>
    <xf numFmtId="0" fontId="0" fillId="0" borderId="0" xfId="0" applyNumberFormat="1" applyFont="1" applyFill="1" applyAlignment="1">
      <alignment vertical="center"/>
    </xf>
    <xf numFmtId="0" fontId="23" fillId="0" borderId="0" xfId="0" applyNumberFormat="1" applyFont="1" applyFill="1" applyAlignment="1">
      <alignment vertical="center"/>
    </xf>
    <xf numFmtId="172" fontId="0" fillId="0" borderId="0" xfId="42" applyNumberFormat="1" applyFont="1" applyFill="1" applyAlignment="1" applyProtection="1">
      <alignment/>
      <protection locked="0"/>
    </xf>
    <xf numFmtId="172" fontId="0" fillId="0" borderId="0" xfId="0" applyNumberFormat="1" applyFont="1" applyFill="1" applyAlignment="1" applyProtection="1">
      <alignment/>
      <protection locked="0"/>
    </xf>
    <xf numFmtId="43" fontId="9" fillId="0" borderId="0" xfId="42" applyFont="1" applyFill="1" applyAlignment="1" applyProtection="1">
      <alignment horizontal="center" wrapText="1"/>
      <protection locked="0"/>
    </xf>
    <xf numFmtId="49" fontId="8" fillId="0" borderId="14" xfId="0" applyNumberFormat="1" applyFont="1" applyFill="1" applyBorder="1" applyAlignment="1" applyProtection="1">
      <alignment horizontal="center" vertical="center" wrapText="1"/>
      <protection locked="0"/>
    </xf>
    <xf numFmtId="49" fontId="8" fillId="0" borderId="20" xfId="0" applyNumberFormat="1" applyFont="1" applyFill="1" applyBorder="1" applyAlignment="1" applyProtection="1">
      <alignment horizontal="center" vertical="center" wrapText="1"/>
      <protection locked="0"/>
    </xf>
    <xf numFmtId="49" fontId="8" fillId="0" borderId="11" xfId="0" applyNumberFormat="1" applyFont="1" applyFill="1" applyBorder="1" applyAlignment="1" applyProtection="1">
      <alignment horizontal="center" vertical="center" wrapText="1"/>
      <protection locked="0"/>
    </xf>
    <xf numFmtId="49" fontId="8" fillId="0" borderId="16" xfId="0" applyNumberFormat="1" applyFont="1" applyFill="1" applyBorder="1" applyAlignment="1" applyProtection="1">
      <alignment horizontal="center" vertical="center" wrapText="1"/>
      <protection locked="0"/>
    </xf>
    <xf numFmtId="0" fontId="8" fillId="0" borderId="16" xfId="0" applyNumberFormat="1" applyFont="1" applyFill="1" applyBorder="1" applyAlignment="1" applyProtection="1">
      <alignment horizontal="center" vertical="center" wrapText="1"/>
      <protection locked="0"/>
    </xf>
    <xf numFmtId="43" fontId="0" fillId="0" borderId="0" xfId="42" applyFont="1" applyFill="1" applyBorder="1" applyAlignment="1" applyProtection="1">
      <alignment horizontal="left" vertical="top" wrapText="1"/>
      <protection locked="0"/>
    </xf>
    <xf numFmtId="49" fontId="0" fillId="0" borderId="0" xfId="0" applyNumberFormat="1" applyFill="1" applyAlignment="1" applyProtection="1">
      <alignment horizontal="left" vertical="top" wrapText="1"/>
      <protection locked="0"/>
    </xf>
    <xf numFmtId="0" fontId="8" fillId="0" borderId="12" xfId="0" applyNumberFormat="1" applyFont="1" applyFill="1" applyBorder="1" applyAlignment="1" applyProtection="1">
      <alignment horizontal="center" vertical="center" wrapText="1"/>
      <protection locked="0"/>
    </xf>
    <xf numFmtId="0" fontId="8" fillId="0" borderId="19" xfId="0" applyNumberFormat="1" applyFont="1" applyFill="1" applyBorder="1" applyAlignment="1" applyProtection="1">
      <alignment horizontal="center" vertical="center" wrapText="1"/>
      <protection locked="0"/>
    </xf>
    <xf numFmtId="49" fontId="8" fillId="0" borderId="19" xfId="0" applyNumberFormat="1" applyFont="1" applyFill="1" applyBorder="1" applyAlignment="1" applyProtection="1">
      <alignment horizontal="center" vertical="center" wrapText="1"/>
      <protection locked="0"/>
    </xf>
    <xf numFmtId="1" fontId="8" fillId="0" borderId="21" xfId="0" applyNumberFormat="1" applyFont="1" applyFill="1" applyBorder="1" applyAlignment="1" applyProtection="1">
      <alignment horizontal="center" vertical="center" wrapText="1"/>
      <protection locked="0"/>
    </xf>
    <xf numFmtId="1" fontId="8" fillId="0" borderId="22" xfId="0" applyNumberFormat="1" applyFont="1" applyFill="1" applyBorder="1" applyAlignment="1" applyProtection="1">
      <alignment horizontal="center" vertical="center" wrapText="1"/>
      <protection locked="0"/>
    </xf>
    <xf numFmtId="1" fontId="8" fillId="0" borderId="18" xfId="0" applyNumberFormat="1" applyFont="1" applyFill="1" applyBorder="1" applyAlignment="1" applyProtection="1">
      <alignment horizontal="center" vertical="center" wrapText="1"/>
      <protection locked="0"/>
    </xf>
    <xf numFmtId="0" fontId="0" fillId="0" borderId="15" xfId="0" applyBorder="1" applyAlignment="1">
      <alignment horizontal="left" wrapText="1"/>
    </xf>
    <xf numFmtId="0" fontId="2" fillId="25" borderId="10" xfId="0" applyFont="1" applyFill="1" applyBorder="1" applyAlignment="1">
      <alignment horizontal="center" vertical="center"/>
    </xf>
    <xf numFmtId="0" fontId="2" fillId="25" borderId="10" xfId="0" applyFont="1" applyFill="1" applyBorder="1" applyAlignment="1">
      <alignment horizontal="center" wrapText="1"/>
    </xf>
    <xf numFmtId="0" fontId="12" fillId="17" borderId="10" xfId="0" applyFont="1" applyFill="1" applyBorder="1" applyAlignment="1">
      <alignment horizontal="center" wrapText="1"/>
    </xf>
    <xf numFmtId="0" fontId="12" fillId="25" borderId="10" xfId="0" applyFont="1" applyFill="1" applyBorder="1" applyAlignment="1">
      <alignment horizontal="left" vertical="center" wrapText="1"/>
    </xf>
    <xf numFmtId="0" fontId="2" fillId="25" borderId="10" xfId="0" applyFont="1" applyFill="1" applyBorder="1" applyAlignment="1">
      <alignment horizontal="left"/>
    </xf>
    <xf numFmtId="49" fontId="15" fillId="0" borderId="13" xfId="0" applyNumberFormat="1" applyFont="1" applyFill="1" applyBorder="1" applyAlignment="1" applyProtection="1">
      <alignment horizontal="right"/>
      <protection locked="0"/>
    </xf>
    <xf numFmtId="49" fontId="8" fillId="0" borderId="10" xfId="0" applyNumberFormat="1" applyFont="1" applyFill="1" applyBorder="1" applyAlignment="1" applyProtection="1">
      <alignment horizontal="center" vertical="center" wrapText="1"/>
      <protection locked="0"/>
    </xf>
    <xf numFmtId="49" fontId="9" fillId="0" borderId="0" xfId="0" applyNumberFormat="1" applyFont="1" applyFill="1" applyBorder="1" applyAlignment="1" applyProtection="1">
      <alignment horizontal="center" vertical="top" wrapText="1"/>
      <protection locked="0"/>
    </xf>
    <xf numFmtId="49" fontId="8" fillId="0" borderId="12" xfId="0" applyNumberFormat="1" applyFont="1" applyFill="1" applyBorder="1" applyAlignment="1" applyProtection="1">
      <alignment horizontal="center" vertical="center" wrapText="1"/>
      <protection locked="0"/>
    </xf>
    <xf numFmtId="172" fontId="9" fillId="0" borderId="0" xfId="42" applyNumberFormat="1" applyFont="1" applyFill="1" applyAlignment="1" applyProtection="1">
      <alignment horizontal="center" wrapText="1"/>
      <protection locked="0"/>
    </xf>
    <xf numFmtId="49" fontId="9" fillId="0" borderId="0" xfId="0"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wrapText="1"/>
      <protection locked="0"/>
    </xf>
    <xf numFmtId="14" fontId="10" fillId="0" borderId="15" xfId="42" applyNumberFormat="1" applyFont="1" applyFill="1" applyBorder="1" applyAlignment="1" applyProtection="1">
      <alignment horizontal="center" vertical="center" wrapText="1"/>
      <protection locked="0"/>
    </xf>
    <xf numFmtId="43" fontId="10" fillId="0" borderId="15" xfId="42" applyFont="1" applyFill="1" applyBorder="1" applyAlignment="1" applyProtection="1">
      <alignment horizontal="center" vertical="center" wrapText="1"/>
      <protection locked="0"/>
    </xf>
    <xf numFmtId="0" fontId="9" fillId="0" borderId="0" xfId="0" applyFont="1" applyFill="1" applyAlignment="1">
      <alignment horizontal="center" wrapText="1"/>
    </xf>
    <xf numFmtId="0" fontId="11" fillId="0" borderId="11" xfId="0" applyNumberFormat="1" applyFont="1" applyFill="1" applyBorder="1" applyAlignment="1" applyProtection="1">
      <alignment horizontal="center" vertical="center" wrapText="1"/>
      <protection locked="0"/>
    </xf>
    <xf numFmtId="0" fontId="11" fillId="0" borderId="14" xfId="0" applyNumberFormat="1" applyFont="1" applyFill="1" applyBorder="1" applyAlignment="1" applyProtection="1">
      <alignment horizontal="center" vertical="center" wrapText="1"/>
      <protection locked="0"/>
    </xf>
    <xf numFmtId="14" fontId="10" fillId="0" borderId="15" xfId="42" applyNumberFormat="1" applyFont="1" applyFill="1" applyBorder="1" applyAlignment="1" applyProtection="1">
      <alignment horizontal="center" wrapText="1"/>
      <protection locked="0"/>
    </xf>
    <xf numFmtId="43" fontId="10" fillId="0" borderId="15" xfId="42" applyFont="1" applyFill="1" applyBorder="1" applyAlignment="1" applyProtection="1">
      <alignment horizontal="center" wrapText="1"/>
      <protection locked="0"/>
    </xf>
    <xf numFmtId="49" fontId="12" fillId="0" borderId="13" xfId="0" applyNumberFormat="1" applyFont="1" applyFill="1" applyBorder="1" applyAlignment="1" applyProtection="1">
      <alignment horizontal="center" vertical="center" wrapText="1"/>
      <protection/>
    </xf>
    <xf numFmtId="49" fontId="12" fillId="0" borderId="13" xfId="0" applyNumberFormat="1" applyFont="1" applyFill="1" applyBorder="1" applyAlignment="1" applyProtection="1">
      <alignment horizontal="center" vertical="center"/>
      <protection/>
    </xf>
    <xf numFmtId="49" fontId="5" fillId="0" borderId="11"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3" fillId="0" borderId="15" xfId="0" applyNumberFormat="1" applyFont="1" applyFill="1" applyBorder="1" applyAlignment="1" applyProtection="1">
      <alignment horizontal="justify" vertical="center" wrapText="1"/>
      <protection/>
    </xf>
    <xf numFmtId="49" fontId="18" fillId="0" borderId="0" xfId="0" applyNumberFormat="1" applyFont="1" applyFill="1" applyAlignment="1" applyProtection="1">
      <alignment horizontal="left"/>
      <protection/>
    </xf>
    <xf numFmtId="172" fontId="9" fillId="0" borderId="0" xfId="42" applyNumberFormat="1" applyFont="1" applyFill="1" applyAlignment="1" applyProtection="1">
      <alignment horizontal="center" wrapText="1"/>
      <protection/>
    </xf>
    <xf numFmtId="43" fontId="9" fillId="0" borderId="0" xfId="42" applyFont="1" applyFill="1" applyAlignment="1" applyProtection="1">
      <alignment horizontal="center" wrapText="1"/>
      <protection/>
    </xf>
    <xf numFmtId="1" fontId="8" fillId="0" borderId="12" xfId="0" applyNumberFormat="1" applyFont="1" applyFill="1" applyBorder="1" applyAlignment="1" applyProtection="1">
      <alignment horizontal="center" vertical="center" wrapText="1"/>
      <protection/>
    </xf>
    <xf numFmtId="1" fontId="8" fillId="0" borderId="19" xfId="0" applyNumberFormat="1" applyFont="1" applyFill="1" applyBorder="1" applyAlignment="1" applyProtection="1">
      <alignment horizontal="center" vertical="center" wrapText="1"/>
      <protection/>
    </xf>
    <xf numFmtId="1" fontId="8" fillId="0" borderId="16" xfId="0" applyNumberFormat="1" applyFont="1" applyFill="1" applyBorder="1" applyAlignment="1" applyProtection="1">
      <alignment horizontal="center" vertical="center" wrapText="1"/>
      <protection/>
    </xf>
    <xf numFmtId="49" fontId="8" fillId="0" borderId="12" xfId="0" applyNumberFormat="1" applyFont="1" applyFill="1" applyBorder="1" applyAlignment="1" applyProtection="1">
      <alignment horizontal="center" vertical="center" wrapText="1"/>
      <protection/>
    </xf>
    <xf numFmtId="49" fontId="8" fillId="0" borderId="19" xfId="0" applyNumberFormat="1" applyFont="1" applyFill="1" applyBorder="1" applyAlignment="1" applyProtection="1">
      <alignment horizontal="center" vertical="center" wrapText="1"/>
      <protection/>
    </xf>
    <xf numFmtId="49" fontId="8" fillId="0" borderId="10" xfId="0" applyNumberFormat="1" applyFont="1" applyFill="1" applyBorder="1" applyAlignment="1" applyProtection="1">
      <alignment horizontal="center" vertical="center" wrapText="1"/>
      <protection/>
    </xf>
    <xf numFmtId="49" fontId="0" fillId="0" borderId="0" xfId="0" applyNumberFormat="1" applyFill="1" applyAlignment="1">
      <alignment horizontal="left" vertical="top" wrapText="1"/>
    </xf>
    <xf numFmtId="49" fontId="15" fillId="0" borderId="13" xfId="0" applyNumberFormat="1" applyFont="1" applyFill="1" applyBorder="1" applyAlignment="1">
      <alignment horizontal="right"/>
    </xf>
    <xf numFmtId="0" fontId="8" fillId="0" borderId="12"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49" fontId="8" fillId="0" borderId="11" xfId="0" applyNumberFormat="1" applyFont="1" applyFill="1" applyBorder="1" applyAlignment="1" applyProtection="1">
      <alignment horizontal="center" vertical="center" wrapText="1"/>
      <protection/>
    </xf>
    <xf numFmtId="49" fontId="8" fillId="0" borderId="20" xfId="0" applyNumberFormat="1" applyFont="1" applyFill="1" applyBorder="1" applyAlignment="1" applyProtection="1">
      <alignment horizontal="center" vertical="center" wrapText="1"/>
      <protection/>
    </xf>
    <xf numFmtId="14" fontId="10" fillId="0" borderId="15" xfId="42" applyNumberFormat="1" applyFont="1" applyFill="1" applyBorder="1" applyAlignment="1" applyProtection="1">
      <alignment horizontal="center" wrapText="1"/>
      <protection/>
    </xf>
    <xf numFmtId="43" fontId="10" fillId="0" borderId="15" xfId="42" applyFont="1" applyFill="1" applyBorder="1" applyAlignment="1" applyProtection="1">
      <alignment horizontal="center" wrapText="1"/>
      <protection/>
    </xf>
    <xf numFmtId="14" fontId="10" fillId="0" borderId="15" xfId="42" applyNumberFormat="1" applyFont="1" applyFill="1" applyBorder="1" applyAlignment="1" applyProtection="1">
      <alignment horizontal="center" vertical="center" wrapText="1"/>
      <protection/>
    </xf>
    <xf numFmtId="43" fontId="10" fillId="0" borderId="15" xfId="42"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wrapText="1"/>
      <protection/>
    </xf>
    <xf numFmtId="0" fontId="9" fillId="0" borderId="0" xfId="0" applyFont="1" applyFill="1" applyAlignment="1" applyProtection="1">
      <alignment horizontal="center" wrapText="1"/>
      <protection/>
    </xf>
    <xf numFmtId="43" fontId="0" fillId="0" borderId="0" xfId="42" applyFont="1" applyFill="1" applyBorder="1" applyAlignment="1">
      <alignment horizontal="left" vertical="top" wrapText="1"/>
    </xf>
    <xf numFmtId="0" fontId="11" fillId="0" borderId="11"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49" fontId="11" fillId="0" borderId="11" xfId="0" applyNumberFormat="1" applyFont="1" applyFill="1" applyBorder="1" applyAlignment="1" applyProtection="1">
      <alignment horizontal="center" vertical="center" wrapText="1"/>
      <protection/>
    </xf>
    <xf numFmtId="49" fontId="11" fillId="0" borderId="20" xfId="0" applyNumberFormat="1" applyFont="1" applyFill="1" applyBorder="1" applyAlignment="1" applyProtection="1">
      <alignment horizontal="center" vertical="center" wrapText="1"/>
      <protection/>
    </xf>
    <xf numFmtId="49" fontId="11" fillId="24" borderId="12" xfId="0" applyNumberFormat="1" applyFont="1" applyFill="1" applyBorder="1" applyAlignment="1">
      <alignment horizontal="center" vertical="center" wrapText="1"/>
    </xf>
    <xf numFmtId="49" fontId="11" fillId="24" borderId="19" xfId="0" applyNumberFormat="1" applyFont="1" applyFill="1" applyBorder="1" applyAlignment="1">
      <alignment horizontal="center" vertical="center" wrapText="1"/>
    </xf>
    <xf numFmtId="49" fontId="11" fillId="24" borderId="16"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16" xfId="0" applyNumberFormat="1" applyFont="1" applyFill="1" applyBorder="1" applyAlignment="1">
      <alignment horizontal="center" vertical="center" wrapText="1"/>
    </xf>
    <xf numFmtId="49" fontId="11" fillId="24" borderId="11" xfId="0" applyNumberFormat="1" applyFont="1" applyFill="1" applyBorder="1" applyAlignment="1" applyProtection="1">
      <alignment horizontal="center" vertical="center" wrapText="1"/>
      <protection/>
    </xf>
    <xf numFmtId="49" fontId="11" fillId="24" borderId="14" xfId="0" applyNumberFormat="1" applyFont="1" applyFill="1" applyBorder="1" applyAlignment="1" applyProtection="1">
      <alignment horizontal="center" vertical="center" wrapText="1"/>
      <protection/>
    </xf>
    <xf numFmtId="0" fontId="11" fillId="24" borderId="12" xfId="0" applyNumberFormat="1" applyFont="1" applyFill="1" applyBorder="1" applyAlignment="1">
      <alignment horizontal="center" vertical="center" wrapText="1"/>
    </xf>
    <xf numFmtId="0" fontId="11" fillId="24" borderId="19" xfId="0" applyNumberFormat="1" applyFont="1" applyFill="1" applyBorder="1" applyAlignment="1">
      <alignment horizontal="center" vertical="center" wrapText="1"/>
    </xf>
    <xf numFmtId="0" fontId="11" fillId="24" borderId="16" xfId="0" applyNumberFormat="1" applyFont="1" applyFill="1" applyBorder="1" applyAlignment="1">
      <alignment horizontal="center" vertical="center" wrapText="1"/>
    </xf>
    <xf numFmtId="49" fontId="11" fillId="24" borderId="12" xfId="0" applyNumberFormat="1" applyFont="1" applyFill="1" applyBorder="1" applyAlignment="1" applyProtection="1">
      <alignment horizontal="center" vertical="center" wrapText="1"/>
      <protection/>
    </xf>
    <xf numFmtId="49" fontId="11" fillId="24" borderId="19" xfId="0" applyNumberFormat="1" applyFont="1" applyFill="1" applyBorder="1" applyAlignment="1" applyProtection="1">
      <alignment horizontal="center" vertical="center" wrapText="1"/>
      <protection/>
    </xf>
    <xf numFmtId="49" fontId="11" fillId="24" borderId="16" xfId="0" applyNumberFormat="1" applyFont="1" applyFill="1" applyBorder="1" applyAlignment="1" applyProtection="1">
      <alignment horizontal="center" vertical="center" wrapText="1"/>
      <protection/>
    </xf>
    <xf numFmtId="1" fontId="11" fillId="24" borderId="12" xfId="0" applyNumberFormat="1" applyFont="1" applyFill="1" applyBorder="1" applyAlignment="1">
      <alignment horizontal="center" vertical="center" wrapText="1"/>
    </xf>
    <xf numFmtId="1" fontId="11" fillId="24" borderId="19" xfId="0" applyNumberFormat="1" applyFont="1" applyFill="1" applyBorder="1" applyAlignment="1">
      <alignment horizontal="center" vertical="center" wrapText="1"/>
    </xf>
    <xf numFmtId="1" fontId="11" fillId="24" borderId="16" xfId="0" applyNumberFormat="1" applyFont="1" applyFill="1" applyBorder="1" applyAlignment="1">
      <alignment horizontal="center" vertical="center" wrapText="1"/>
    </xf>
    <xf numFmtId="1" fontId="11" fillId="24" borderId="11" xfId="0" applyNumberFormat="1" applyFont="1" applyFill="1" applyBorder="1" applyAlignment="1">
      <alignment horizontal="center" vertical="center"/>
    </xf>
    <xf numFmtId="1" fontId="11" fillId="24" borderId="20" xfId="0" applyNumberFormat="1" applyFont="1" applyFill="1" applyBorder="1" applyAlignment="1">
      <alignment horizontal="center" vertical="center"/>
    </xf>
    <xf numFmtId="1" fontId="11" fillId="24" borderId="14" xfId="0" applyNumberFormat="1" applyFont="1" applyFill="1" applyBorder="1" applyAlignment="1">
      <alignment horizontal="center" vertical="center"/>
    </xf>
    <xf numFmtId="0" fontId="11" fillId="24" borderId="23" xfId="0" applyNumberFormat="1" applyFont="1" applyFill="1" applyBorder="1" applyAlignment="1">
      <alignment horizontal="center" vertical="center" wrapText="1"/>
    </xf>
    <xf numFmtId="0" fontId="11" fillId="24" borderId="21" xfId="0" applyNumberFormat="1" applyFont="1" applyFill="1" applyBorder="1" applyAlignment="1">
      <alignment horizontal="center" vertical="center" wrapText="1"/>
    </xf>
    <xf numFmtId="0" fontId="11" fillId="24" borderId="24" xfId="0" applyNumberFormat="1" applyFont="1" applyFill="1" applyBorder="1" applyAlignment="1">
      <alignment horizontal="center" vertical="center" wrapText="1"/>
    </xf>
    <xf numFmtId="0" fontId="11" fillId="24" borderId="22" xfId="0" applyNumberFormat="1" applyFont="1" applyFill="1" applyBorder="1" applyAlignment="1">
      <alignment horizontal="center" vertical="center" wrapText="1"/>
    </xf>
    <xf numFmtId="0" fontId="11" fillId="24" borderId="17" xfId="0" applyNumberFormat="1" applyFont="1" applyFill="1" applyBorder="1" applyAlignment="1">
      <alignment horizontal="center" vertical="center" wrapText="1"/>
    </xf>
    <xf numFmtId="0" fontId="11" fillId="24" borderId="18" xfId="0" applyNumberFormat="1" applyFont="1" applyFill="1" applyBorder="1" applyAlignment="1">
      <alignment horizontal="center" vertical="center" wrapText="1"/>
    </xf>
    <xf numFmtId="49" fontId="11" fillId="24" borderId="20" xfId="0" applyNumberFormat="1" applyFont="1" applyFill="1" applyBorder="1" applyAlignment="1" applyProtection="1">
      <alignment horizontal="center" vertical="center" wrapText="1"/>
      <protection/>
    </xf>
    <xf numFmtId="49" fontId="0" fillId="0" borderId="0" xfId="0" applyNumberFormat="1" applyFill="1" applyBorder="1" applyAlignment="1">
      <alignment horizontal="left" vertical="top" wrapText="1"/>
    </xf>
    <xf numFmtId="49" fontId="0" fillId="0" borderId="0" xfId="0" applyNumberFormat="1" applyFont="1" applyFill="1" applyBorder="1" applyAlignment="1">
      <alignment horizontal="left" vertical="top" wrapText="1"/>
    </xf>
    <xf numFmtId="49" fontId="0" fillId="0" borderId="13" xfId="0" applyNumberFormat="1" applyFont="1" applyFill="1" applyBorder="1" applyAlignment="1">
      <alignment horizontal="right"/>
    </xf>
    <xf numFmtId="49" fontId="9" fillId="0" borderId="0" xfId="0" applyNumberFormat="1" applyFont="1" applyFill="1" applyBorder="1" applyAlignment="1">
      <alignment horizontal="center" vertical="top" wrapText="1"/>
    </xf>
    <xf numFmtId="49" fontId="11" fillId="24" borderId="10" xfId="0" applyNumberFormat="1" applyFont="1" applyFill="1" applyBorder="1" applyAlignment="1" applyProtection="1">
      <alignment horizontal="center" vertical="center" wrapText="1"/>
      <protection/>
    </xf>
    <xf numFmtId="49" fontId="10" fillId="0" borderId="15" xfId="0" applyNumberFormat="1" applyFont="1" applyFill="1" applyBorder="1" applyAlignment="1">
      <alignment horizontal="center" wrapText="1"/>
    </xf>
    <xf numFmtId="49" fontId="10" fillId="0" borderId="0" xfId="0" applyNumberFormat="1" applyFont="1" applyFill="1" applyBorder="1" applyAlignment="1">
      <alignment horizontal="center" wrapText="1"/>
    </xf>
    <xf numFmtId="49" fontId="10" fillId="0" borderId="15"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0" fontId="3" fillId="0" borderId="15" xfId="0" applyNumberFormat="1" applyFont="1" applyFill="1" applyBorder="1" applyAlignment="1">
      <alignment horizontal="left" vertical="center" wrapText="1"/>
    </xf>
    <xf numFmtId="49" fontId="18" fillId="0" borderId="0" xfId="0" applyNumberFormat="1" applyFont="1" applyFill="1" applyAlignment="1">
      <alignment horizontal="left"/>
    </xf>
    <xf numFmtId="43" fontId="0" fillId="0" borderId="0" xfId="42" applyFont="1" applyFill="1" applyBorder="1" applyAlignment="1" applyProtection="1">
      <alignment horizontal="left" vertical="top" wrapText="1"/>
      <protection/>
    </xf>
    <xf numFmtId="49" fontId="15" fillId="0" borderId="13" xfId="0" applyNumberFormat="1" applyFont="1" applyFill="1" applyBorder="1" applyAlignment="1" applyProtection="1">
      <alignment horizontal="right"/>
      <protection/>
    </xf>
    <xf numFmtId="49" fontId="0" fillId="0" borderId="0" xfId="0" applyNumberFormat="1" applyFill="1" applyAlignment="1" applyProtection="1">
      <alignment horizontal="left" vertical="top" wrapText="1"/>
      <protection/>
    </xf>
    <xf numFmtId="49" fontId="8" fillId="0" borderId="14"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49" fontId="11" fillId="0" borderId="10" xfId="0" applyNumberFormat="1" applyFont="1" applyFill="1" applyBorder="1" applyAlignment="1">
      <alignment horizontal="center" vertical="center" wrapText="1"/>
    </xf>
    <xf numFmtId="1" fontId="11" fillId="24" borderId="10" xfId="0" applyNumberFormat="1" applyFont="1" applyFill="1" applyBorder="1" applyAlignment="1">
      <alignment horizontal="center" vertical="center" wrapText="1"/>
    </xf>
    <xf numFmtId="49" fontId="11" fillId="0" borderId="11" xfId="0" applyNumberFormat="1" applyFont="1" applyFill="1" applyBorder="1" applyAlignment="1" applyProtection="1">
      <alignment horizontal="center" vertical="center" wrapText="1"/>
      <protection/>
    </xf>
    <xf numFmtId="49" fontId="11" fillId="0" borderId="20" xfId="0" applyNumberFormat="1" applyFont="1" applyFill="1" applyBorder="1" applyAlignment="1" applyProtection="1">
      <alignment horizontal="center" vertical="center" wrapText="1"/>
      <protection/>
    </xf>
    <xf numFmtId="49" fontId="11" fillId="0" borderId="14" xfId="0" applyNumberFormat="1" applyFont="1" applyFill="1" applyBorder="1" applyAlignment="1" applyProtection="1">
      <alignment horizontal="center" vertical="center" wrapText="1"/>
      <protection/>
    </xf>
    <xf numFmtId="49" fontId="11" fillId="0" borderId="10" xfId="0" applyNumberFormat="1" applyFont="1" applyFill="1" applyBorder="1" applyAlignment="1" applyProtection="1">
      <alignment horizontal="center" vertical="center" wrapText="1"/>
      <protection/>
    </xf>
    <xf numFmtId="1" fontId="11" fillId="0" borderId="11" xfId="0" applyNumberFormat="1" applyFont="1" applyFill="1" applyBorder="1" applyAlignment="1">
      <alignment horizontal="center" vertical="center"/>
    </xf>
    <xf numFmtId="1" fontId="11" fillId="0" borderId="20" xfId="0" applyNumberFormat="1" applyFont="1" applyFill="1" applyBorder="1" applyAlignment="1">
      <alignment horizontal="center" vertical="center"/>
    </xf>
    <xf numFmtId="0" fontId="11" fillId="0" borderId="23" xfId="0" applyNumberFormat="1" applyFont="1" applyFill="1" applyBorder="1" applyAlignment="1">
      <alignment horizontal="center" vertical="center" wrapText="1"/>
    </xf>
    <xf numFmtId="0" fontId="11" fillId="0" borderId="21" xfId="0" applyNumberFormat="1" applyFont="1" applyFill="1" applyBorder="1" applyAlignment="1">
      <alignment horizontal="center" vertical="center" wrapText="1"/>
    </xf>
    <xf numFmtId="0" fontId="11" fillId="0" borderId="24" xfId="0" applyNumberFormat="1" applyFont="1" applyFill="1" applyBorder="1" applyAlignment="1">
      <alignment horizontal="center" vertical="center" wrapText="1"/>
    </xf>
    <xf numFmtId="0" fontId="11" fillId="0" borderId="22" xfId="0" applyNumberFormat="1" applyFont="1" applyFill="1" applyBorder="1" applyAlignment="1">
      <alignment horizontal="center" vertical="center" wrapText="1"/>
    </xf>
    <xf numFmtId="0" fontId="11" fillId="0" borderId="17" xfId="0" applyNumberFormat="1" applyFont="1" applyFill="1" applyBorder="1" applyAlignment="1">
      <alignment horizontal="center" vertical="center" wrapText="1"/>
    </xf>
    <xf numFmtId="0" fontId="11" fillId="0" borderId="18" xfId="0" applyNumberFormat="1" applyFont="1" applyFill="1" applyBorder="1" applyAlignment="1">
      <alignment horizontal="center" vertical="center" wrapText="1"/>
    </xf>
    <xf numFmtId="49" fontId="11" fillId="24" borderId="23" xfId="0" applyNumberFormat="1" applyFont="1" applyFill="1" applyBorder="1" applyAlignment="1" applyProtection="1">
      <alignment horizontal="center" vertical="center" wrapText="1"/>
      <protection/>
    </xf>
    <xf numFmtId="49" fontId="11" fillId="24" borderId="21"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xf>
    <xf numFmtId="0" fontId="9" fillId="0" borderId="0" xfId="0" applyFont="1" applyFill="1" applyAlignment="1" applyProtection="1">
      <alignment horizontal="center" vertical="center" wrapText="1"/>
      <protection/>
    </xf>
    <xf numFmtId="172" fontId="9" fillId="0" borderId="0" xfId="42" applyNumberFormat="1" applyFont="1" applyFill="1" applyAlignment="1" applyProtection="1">
      <alignment horizontal="center" vertical="center" wrapText="1"/>
      <protection/>
    </xf>
    <xf numFmtId="43" fontId="9" fillId="0" borderId="0" xfId="42" applyFont="1" applyFill="1" applyAlignment="1" applyProtection="1">
      <alignment horizontal="center" vertical="center" wrapText="1"/>
      <protection/>
    </xf>
    <xf numFmtId="0" fontId="11" fillId="0" borderId="11" xfId="0" applyNumberFormat="1" applyFont="1" applyFill="1" applyBorder="1" applyAlignment="1">
      <alignment horizontal="center" vertical="center" wrapText="1"/>
    </xf>
    <xf numFmtId="0" fontId="11" fillId="0" borderId="14"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8" fillId="0" borderId="19" xfId="0" applyNumberFormat="1" applyFont="1" applyFill="1" applyBorder="1" applyAlignment="1">
      <alignment horizontal="center" vertical="center" wrapText="1"/>
    </xf>
    <xf numFmtId="0" fontId="8" fillId="0" borderId="16" xfId="0" applyNumberFormat="1" applyFont="1" applyFill="1" applyBorder="1" applyAlignment="1">
      <alignment horizontal="center" vertical="center" wrapText="1"/>
    </xf>
    <xf numFmtId="1" fontId="8" fillId="0" borderId="12" xfId="0" applyNumberFormat="1" applyFont="1" applyFill="1" applyBorder="1" applyAlignment="1">
      <alignment horizontal="center" vertical="center" wrapText="1"/>
    </xf>
    <xf numFmtId="1" fontId="8" fillId="0" borderId="19" xfId="0" applyNumberFormat="1" applyFont="1" applyFill="1" applyBorder="1" applyAlignment="1">
      <alignment horizontal="center" vertical="center" wrapText="1"/>
    </xf>
    <xf numFmtId="1" fontId="8" fillId="0" borderId="16"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49" fontId="8" fillId="25" borderId="10" xfId="0" applyNumberFormat="1" applyFont="1" applyFill="1" applyBorder="1" applyAlignment="1" applyProtection="1">
      <alignment horizontal="center" vertical="center" wrapText="1"/>
      <protection/>
    </xf>
    <xf numFmtId="49" fontId="11" fillId="25" borderId="12" xfId="0" applyNumberFormat="1" applyFont="1" applyFill="1" applyBorder="1" applyAlignment="1">
      <alignment horizontal="center" vertical="center" wrapText="1"/>
    </xf>
    <xf numFmtId="49" fontId="11" fillId="25" borderId="19" xfId="0" applyNumberFormat="1" applyFont="1" applyFill="1" applyBorder="1" applyAlignment="1">
      <alignment horizontal="center" vertical="center" wrapText="1"/>
    </xf>
    <xf numFmtId="49" fontId="11" fillId="25" borderId="16" xfId="0" applyNumberFormat="1" applyFont="1" applyFill="1" applyBorder="1" applyAlignment="1">
      <alignment horizontal="center" vertical="center" wrapText="1"/>
    </xf>
    <xf numFmtId="49" fontId="10" fillId="25" borderId="15" xfId="0" applyNumberFormat="1" applyFont="1" applyFill="1" applyBorder="1" applyAlignment="1">
      <alignment horizontal="center" wrapText="1"/>
    </xf>
    <xf numFmtId="49" fontId="11" fillId="25" borderId="12" xfId="0" applyNumberFormat="1" applyFont="1" applyFill="1" applyBorder="1" applyAlignment="1" applyProtection="1">
      <alignment horizontal="center" vertical="center" wrapText="1"/>
      <protection/>
    </xf>
    <xf numFmtId="49" fontId="11" fillId="25" borderId="19" xfId="0" applyNumberFormat="1" applyFont="1" applyFill="1" applyBorder="1" applyAlignment="1" applyProtection="1">
      <alignment horizontal="center" vertical="center" wrapText="1"/>
      <protection/>
    </xf>
    <xf numFmtId="49" fontId="11" fillId="25" borderId="16" xfId="0" applyNumberFormat="1" applyFont="1" applyFill="1" applyBorder="1" applyAlignment="1" applyProtection="1">
      <alignment horizontal="center" vertical="center" wrapText="1"/>
      <protection/>
    </xf>
    <xf numFmtId="49" fontId="10" fillId="25" borderId="15" xfId="0" applyNumberFormat="1" applyFont="1" applyFill="1" applyBorder="1" applyAlignment="1">
      <alignment horizontal="center" vertical="center" wrapText="1"/>
    </xf>
    <xf numFmtId="49" fontId="11" fillId="25" borderId="10" xfId="0" applyNumberFormat="1" applyFont="1" applyFill="1" applyBorder="1" applyAlignment="1">
      <alignment horizontal="center" vertical="center" wrapText="1"/>
    </xf>
    <xf numFmtId="1" fontId="11" fillId="25" borderId="10" xfId="0" applyNumberFormat="1" applyFont="1" applyFill="1" applyBorder="1" applyAlignment="1">
      <alignment horizontal="center" vertical="center" wrapText="1"/>
    </xf>
    <xf numFmtId="49" fontId="11" fillId="25" borderId="11" xfId="0" applyNumberFormat="1" applyFont="1" applyFill="1" applyBorder="1" applyAlignment="1" applyProtection="1">
      <alignment horizontal="center" vertical="center" wrapText="1"/>
      <protection/>
    </xf>
    <xf numFmtId="49" fontId="11" fillId="25" borderId="14" xfId="0" applyNumberFormat="1" applyFont="1" applyFill="1" applyBorder="1" applyAlignment="1" applyProtection="1">
      <alignment horizontal="center" vertical="center" wrapText="1"/>
      <protection/>
    </xf>
    <xf numFmtId="49" fontId="0" fillId="25" borderId="0" xfId="0" applyNumberFormat="1" applyFill="1" applyAlignment="1">
      <alignment horizontal="left" vertical="top" wrapText="1"/>
    </xf>
    <xf numFmtId="49" fontId="0" fillId="25" borderId="0" xfId="0" applyNumberFormat="1" applyFill="1" applyBorder="1" applyAlignment="1">
      <alignment horizontal="left" vertical="top" wrapText="1"/>
    </xf>
    <xf numFmtId="49" fontId="0" fillId="25" borderId="13" xfId="0" applyNumberFormat="1" applyFont="1" applyFill="1" applyBorder="1" applyAlignment="1">
      <alignment horizontal="right"/>
    </xf>
    <xf numFmtId="49" fontId="9" fillId="25" borderId="0" xfId="0" applyNumberFormat="1" applyFont="1" applyFill="1" applyBorder="1" applyAlignment="1">
      <alignment horizontal="center" vertical="top" wrapText="1"/>
    </xf>
    <xf numFmtId="0" fontId="11" fillId="25" borderId="12" xfId="0" applyNumberFormat="1" applyFont="1" applyFill="1" applyBorder="1" applyAlignment="1">
      <alignment horizontal="center" vertical="center" wrapText="1"/>
    </xf>
    <xf numFmtId="0" fontId="11" fillId="25" borderId="19" xfId="0" applyNumberFormat="1" applyFont="1" applyFill="1" applyBorder="1" applyAlignment="1">
      <alignment horizontal="center" vertical="center" wrapText="1"/>
    </xf>
    <xf numFmtId="0" fontId="11" fillId="25" borderId="16" xfId="0" applyNumberFormat="1" applyFont="1" applyFill="1" applyBorder="1" applyAlignment="1">
      <alignment horizontal="center" vertical="center" wrapText="1"/>
    </xf>
    <xf numFmtId="49" fontId="11" fillId="25" borderId="23" xfId="0" applyNumberFormat="1" applyFont="1" applyFill="1" applyBorder="1" applyAlignment="1" applyProtection="1">
      <alignment horizontal="center" vertical="center" wrapText="1"/>
      <protection/>
    </xf>
    <xf numFmtId="49" fontId="11" fillId="25" borderId="21" xfId="0" applyNumberFormat="1" applyFont="1" applyFill="1" applyBorder="1" applyAlignment="1" applyProtection="1">
      <alignment horizontal="center" vertical="center" wrapText="1"/>
      <protection/>
    </xf>
    <xf numFmtId="49" fontId="11" fillId="25" borderId="10" xfId="0" applyNumberFormat="1" applyFont="1" applyFill="1" applyBorder="1" applyAlignment="1" applyProtection="1">
      <alignment horizontal="center" vertical="center" wrapText="1"/>
      <protection/>
    </xf>
    <xf numFmtId="49" fontId="11" fillId="25" borderId="20" xfId="0" applyNumberFormat="1" applyFont="1" applyFill="1" applyBorder="1" applyAlignment="1" applyProtection="1">
      <alignment horizontal="center" vertical="center" wrapText="1"/>
      <protection/>
    </xf>
    <xf numFmtId="1" fontId="11" fillId="25" borderId="11" xfId="0" applyNumberFormat="1" applyFont="1" applyFill="1" applyBorder="1" applyAlignment="1">
      <alignment horizontal="center" vertical="center"/>
    </xf>
    <xf numFmtId="1" fontId="11" fillId="25" borderId="20" xfId="0" applyNumberFormat="1" applyFont="1" applyFill="1" applyBorder="1" applyAlignment="1">
      <alignment horizontal="center" vertical="center"/>
    </xf>
    <xf numFmtId="0" fontId="11" fillId="25" borderId="10" xfId="0" applyNumberFormat="1" applyFont="1" applyFill="1" applyBorder="1" applyAlignment="1">
      <alignment horizontal="center" vertical="center" wrapText="1"/>
    </xf>
    <xf numFmtId="0" fontId="8" fillId="0" borderId="12" xfId="0" applyNumberFormat="1" applyFont="1" applyFill="1" applyBorder="1" applyAlignment="1">
      <alignment horizontal="left" vertical="center" wrapText="1"/>
    </xf>
    <xf numFmtId="0" fontId="8" fillId="0" borderId="19" xfId="0" applyNumberFormat="1" applyFont="1" applyFill="1" applyBorder="1" applyAlignment="1">
      <alignment horizontal="left" vertical="center" wrapText="1"/>
    </xf>
    <xf numFmtId="0" fontId="8" fillId="0" borderId="16" xfId="0" applyNumberFormat="1" applyFont="1" applyFill="1" applyBorder="1" applyAlignment="1">
      <alignment horizontal="left" vertical="center" wrapText="1"/>
    </xf>
    <xf numFmtId="0" fontId="8" fillId="0" borderId="11"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49" fontId="8" fillId="25" borderId="10" xfId="0" applyNumberFormat="1" applyFont="1" applyFill="1" applyBorder="1" applyAlignment="1" applyProtection="1">
      <alignment horizontal="center" vertical="center" wrapText="1"/>
      <protection/>
    </xf>
    <xf numFmtId="1" fontId="11" fillId="25" borderId="12" xfId="0" applyNumberFormat="1" applyFont="1" applyFill="1" applyBorder="1" applyAlignment="1">
      <alignment horizontal="center" vertical="center" wrapText="1"/>
    </xf>
    <xf numFmtId="1" fontId="11" fillId="25" borderId="19" xfId="0" applyNumberFormat="1" applyFont="1" applyFill="1" applyBorder="1" applyAlignment="1">
      <alignment horizontal="center" vertical="center" wrapText="1"/>
    </xf>
    <xf numFmtId="1" fontId="11" fillId="25" borderId="16" xfId="0" applyNumberFormat="1" applyFont="1" applyFill="1" applyBorder="1" applyAlignment="1">
      <alignment horizontal="center" vertical="center" wrapText="1"/>
    </xf>
    <xf numFmtId="49" fontId="0" fillId="25" borderId="13" xfId="0" applyNumberFormat="1" applyFont="1" applyFill="1" applyBorder="1" applyAlignment="1">
      <alignment horizontal="right"/>
    </xf>
    <xf numFmtId="1" fontId="11" fillId="25" borderId="10" xfId="0" applyNumberFormat="1" applyFont="1" applyFill="1" applyBorder="1" applyAlignment="1">
      <alignment horizontal="center" vertical="center"/>
    </xf>
    <xf numFmtId="49" fontId="15" fillId="0" borderId="13" xfId="0" applyNumberFormat="1" applyFont="1" applyFill="1" applyBorder="1" applyAlignment="1">
      <alignment horizontal="left" vertical="center" wrapText="1"/>
    </xf>
    <xf numFmtId="0" fontId="6" fillId="0" borderId="12"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49" fontId="2" fillId="0" borderId="10" xfId="0" applyNumberFormat="1" applyFont="1" applyFill="1" applyBorder="1" applyAlignment="1" applyProtection="1">
      <alignment horizontal="center" vertical="center"/>
      <protection locked="0"/>
    </xf>
    <xf numFmtId="172" fontId="10" fillId="0" borderId="15" xfId="42" applyNumberFormat="1" applyFont="1" applyFill="1" applyBorder="1" applyAlignment="1">
      <alignment horizontal="center" vertical="center" wrapText="1"/>
    </xf>
    <xf numFmtId="172" fontId="9" fillId="0" borderId="0" xfId="42" applyNumberFormat="1" applyFont="1" applyFill="1" applyAlignment="1">
      <alignment horizontal="center" vertical="center"/>
    </xf>
    <xf numFmtId="172" fontId="9" fillId="0" borderId="0" xfId="42" applyNumberFormat="1" applyFont="1" applyFill="1" applyAlignment="1">
      <alignment horizontal="center" vertical="center" wrapText="1"/>
    </xf>
    <xf numFmtId="49" fontId="6" fillId="0" borderId="11" xfId="0" applyNumberFormat="1" applyFont="1" applyFill="1" applyBorder="1" applyAlignment="1" applyProtection="1">
      <alignment horizontal="center" wrapText="1"/>
      <protection locked="0"/>
    </xf>
    <xf numFmtId="49" fontId="6" fillId="0" borderId="14" xfId="0" applyNumberFormat="1" applyFont="1" applyFill="1" applyBorder="1" applyAlignment="1" applyProtection="1">
      <alignment horizontal="center" wrapText="1"/>
      <protection locked="0"/>
    </xf>
    <xf numFmtId="49" fontId="8" fillId="0" borderId="11" xfId="0" applyNumberFormat="1" applyFont="1" applyFill="1" applyBorder="1" applyAlignment="1">
      <alignment horizontal="center" vertical="center" wrapText="1" readingOrder="1"/>
    </xf>
    <xf numFmtId="49" fontId="8" fillId="0" borderId="20" xfId="0" applyNumberFormat="1" applyFont="1" applyFill="1" applyBorder="1" applyAlignment="1">
      <alignment horizontal="center" vertical="center" wrapText="1" readingOrder="1"/>
    </xf>
    <xf numFmtId="49" fontId="8" fillId="0" borderId="14" xfId="0" applyNumberFormat="1" applyFont="1" applyFill="1" applyBorder="1" applyAlignment="1">
      <alignment horizontal="center" vertical="center" wrapText="1" readingOrder="1"/>
    </xf>
    <xf numFmtId="49" fontId="8" fillId="0" borderId="10" xfId="0" applyNumberFormat="1" applyFont="1" applyFill="1" applyBorder="1" applyAlignment="1">
      <alignment horizontal="center" vertical="center" wrapText="1" readingOrder="1"/>
    </xf>
    <xf numFmtId="49" fontId="8" fillId="0" borderId="12" xfId="0" applyNumberFormat="1" applyFont="1" applyFill="1" applyBorder="1" applyAlignment="1">
      <alignment horizontal="center" vertical="center" wrapText="1" readingOrder="1"/>
    </xf>
    <xf numFmtId="49" fontId="74" fillId="0" borderId="12" xfId="0" applyNumberFormat="1" applyFont="1" applyFill="1" applyBorder="1" applyAlignment="1">
      <alignment horizontal="center" vertical="center" wrapText="1" readingOrder="1"/>
    </xf>
    <xf numFmtId="49" fontId="74" fillId="0" borderId="19" xfId="0" applyNumberFormat="1" applyFont="1" applyFill="1" applyBorder="1" applyAlignment="1">
      <alignment horizontal="center" vertical="center" wrapText="1" readingOrder="1"/>
    </xf>
    <xf numFmtId="0" fontId="8" fillId="0" borderId="10" xfId="0" applyFont="1" applyFill="1" applyBorder="1" applyAlignment="1">
      <alignment horizontal="center" vertical="center" wrapText="1" readingOrder="1"/>
    </xf>
    <xf numFmtId="0" fontId="8" fillId="0" borderId="12" xfId="0" applyFont="1" applyFill="1" applyBorder="1" applyAlignment="1">
      <alignment horizontal="center" vertical="center" wrapText="1" readingOrder="1"/>
    </xf>
    <xf numFmtId="49" fontId="15" fillId="0" borderId="13" xfId="0" applyNumberFormat="1" applyFont="1" applyFill="1" applyBorder="1" applyAlignment="1">
      <alignment horizontal="right" vertical="top" wrapText="1"/>
    </xf>
    <xf numFmtId="49" fontId="8" fillId="0" borderId="19" xfId="0" applyNumberFormat="1" applyFont="1" applyFill="1" applyBorder="1" applyAlignment="1">
      <alignment horizontal="center" vertical="center" wrapText="1" readingOrder="1"/>
    </xf>
    <xf numFmtId="49" fontId="8" fillId="0" borderId="16" xfId="0" applyNumberFormat="1" applyFont="1" applyFill="1" applyBorder="1" applyAlignment="1">
      <alignment horizontal="center" vertical="center" wrapText="1" readingOrder="1"/>
    </xf>
    <xf numFmtId="49" fontId="8" fillId="0" borderId="21" xfId="0" applyNumberFormat="1" applyFont="1" applyFill="1" applyBorder="1" applyAlignment="1">
      <alignment horizontal="center" vertical="center" wrapText="1" readingOrder="1"/>
    </xf>
    <xf numFmtId="49" fontId="8" fillId="0" borderId="22" xfId="0" applyNumberFormat="1" applyFont="1" applyFill="1" applyBorder="1" applyAlignment="1">
      <alignment horizontal="center" vertical="center" wrapText="1" readingOrder="1"/>
    </xf>
    <xf numFmtId="49" fontId="8" fillId="0" borderId="18" xfId="0" applyNumberFormat="1" applyFont="1" applyFill="1" applyBorder="1" applyAlignment="1">
      <alignment horizontal="center" vertical="center" wrapText="1" readingOrder="1"/>
    </xf>
    <xf numFmtId="172" fontId="10" fillId="0" borderId="0" xfId="42" applyNumberFormat="1" applyFont="1" applyFill="1" applyBorder="1" applyAlignment="1">
      <alignment horizontal="center"/>
    </xf>
    <xf numFmtId="49" fontId="8" fillId="0" borderId="23" xfId="0" applyNumberFormat="1" applyFont="1" applyFill="1" applyBorder="1" applyAlignment="1">
      <alignment horizontal="center" vertical="center" wrapText="1" readingOrder="1"/>
    </xf>
    <xf numFmtId="49" fontId="8" fillId="0" borderId="15" xfId="0" applyNumberFormat="1" applyFont="1" applyFill="1" applyBorder="1" applyAlignment="1">
      <alignment horizontal="center" vertical="center" wrapText="1" readingOrder="1"/>
    </xf>
    <xf numFmtId="43" fontId="9" fillId="0" borderId="0" xfId="42" applyFont="1" applyFill="1" applyAlignment="1">
      <alignment horizontal="center"/>
    </xf>
    <xf numFmtId="172" fontId="10" fillId="0" borderId="0" xfId="42" applyNumberFormat="1" applyFont="1" applyFill="1" applyBorder="1" applyAlignment="1">
      <alignment horizontal="center" wrapText="1"/>
    </xf>
    <xf numFmtId="172" fontId="9" fillId="0" borderId="0" xfId="42" applyNumberFormat="1" applyFont="1" applyFill="1" applyAlignment="1">
      <alignment horizontal="center"/>
    </xf>
    <xf numFmtId="43" fontId="9" fillId="0" borderId="0" xfId="42" applyFont="1" applyFill="1" applyBorder="1" applyAlignment="1">
      <alignment horizontal="center" vertical="center" wrapText="1"/>
    </xf>
    <xf numFmtId="49" fontId="67" fillId="0" borderId="11" xfId="0" applyNumberFormat="1" applyFont="1" applyFill="1" applyBorder="1" applyAlignment="1" applyProtection="1">
      <alignment horizontal="left" vertical="center" wrapText="1"/>
      <protection locked="0"/>
    </xf>
    <xf numFmtId="49" fontId="67" fillId="0" borderId="14" xfId="0" applyNumberFormat="1" applyFont="1" applyFill="1" applyBorder="1" applyAlignment="1" applyProtection="1">
      <alignment horizontal="left" vertical="center" wrapText="1"/>
      <protection locked="0"/>
    </xf>
    <xf numFmtId="49" fontId="67" fillId="0" borderId="11" xfId="0" applyNumberFormat="1" applyFont="1" applyFill="1" applyBorder="1" applyAlignment="1" applyProtection="1">
      <alignment horizontal="left" wrapText="1"/>
      <protection locked="0"/>
    </xf>
    <xf numFmtId="49" fontId="67" fillId="0" borderId="14" xfId="0" applyNumberFormat="1" applyFont="1" applyFill="1" applyBorder="1" applyAlignment="1" applyProtection="1">
      <alignment horizontal="left" wrapText="1"/>
      <protection locked="0"/>
    </xf>
    <xf numFmtId="0" fontId="8"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6" xfId="0" applyFont="1" applyFill="1" applyBorder="1" applyAlignment="1">
      <alignment horizontal="center" vertical="center" wrapText="1"/>
    </xf>
    <xf numFmtId="172" fontId="10" fillId="0" borderId="15" xfId="42" applyNumberFormat="1" applyFont="1" applyFill="1" applyBorder="1" applyAlignment="1">
      <alignment horizontal="center"/>
    </xf>
    <xf numFmtId="0" fontId="8" fillId="0" borderId="10" xfId="0" applyFont="1" applyFill="1" applyBorder="1" applyAlignment="1" applyProtection="1">
      <alignment horizontal="center" vertical="center"/>
      <protection locked="0"/>
    </xf>
    <xf numFmtId="0" fontId="8" fillId="0" borderId="19" xfId="0" applyFont="1" applyFill="1" applyBorder="1" applyAlignment="1">
      <alignment horizontal="center" vertical="center" wrapText="1"/>
    </xf>
    <xf numFmtId="172" fontId="10" fillId="0" borderId="15" xfId="42" applyNumberFormat="1" applyFont="1" applyFill="1" applyBorder="1" applyAlignment="1">
      <alignment horizontal="center" wrapText="1"/>
    </xf>
    <xf numFmtId="0" fontId="11" fillId="0" borderId="10" xfId="0" applyFont="1" applyFill="1" applyBorder="1" applyAlignment="1">
      <alignment horizontal="center"/>
    </xf>
    <xf numFmtId="172" fontId="10" fillId="0" borderId="15" xfId="42" applyNumberFormat="1" applyFont="1" applyFill="1" applyBorder="1" applyAlignment="1">
      <alignment horizontal="center" vertical="center"/>
    </xf>
    <xf numFmtId="1" fontId="18" fillId="0" borderId="0" xfId="0" applyNumberFormat="1" applyFont="1" applyFill="1" applyBorder="1" applyAlignment="1">
      <alignment horizontal="center"/>
    </xf>
    <xf numFmtId="49" fontId="0" fillId="0" borderId="13" xfId="0" applyNumberFormat="1" applyFont="1" applyFill="1" applyBorder="1" applyAlignment="1">
      <alignment horizontal="right"/>
    </xf>
    <xf numFmtId="49" fontId="0" fillId="0" borderId="13" xfId="0" applyNumberFormat="1" applyFill="1" applyBorder="1" applyAlignment="1">
      <alignment horizontal="left"/>
    </xf>
    <xf numFmtId="49" fontId="8" fillId="0" borderId="10" xfId="0" applyNumberFormat="1" applyFont="1" applyFill="1" applyBorder="1" applyAlignment="1">
      <alignment horizontal="center"/>
    </xf>
    <xf numFmtId="49" fontId="8" fillId="0" borderId="11" xfId="0" applyNumberFormat="1" applyFont="1" applyFill="1" applyBorder="1" applyAlignment="1">
      <alignment horizontal="center"/>
    </xf>
    <xf numFmtId="49" fontId="8" fillId="0" borderId="20" xfId="0" applyNumberFormat="1" applyFont="1" applyFill="1" applyBorder="1" applyAlignment="1">
      <alignment horizontal="center"/>
    </xf>
    <xf numFmtId="49" fontId="8" fillId="0" borderId="14" xfId="0" applyNumberFormat="1" applyFont="1" applyFill="1" applyBorder="1" applyAlignment="1">
      <alignment horizontal="center"/>
    </xf>
    <xf numFmtId="49" fontId="8" fillId="0" borderId="14" xfId="0" applyNumberFormat="1" applyFont="1" applyFill="1" applyBorder="1" applyAlignment="1">
      <alignment horizontal="center" vertical="center" wrapText="1"/>
    </xf>
    <xf numFmtId="49" fontId="67" fillId="0" borderId="10"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lignment horizontal="center" vertical="center"/>
    </xf>
    <xf numFmtId="0" fontId="47" fillId="0" borderId="13" xfId="0" applyFont="1" applyBorder="1" applyAlignment="1">
      <alignment horizontal="right"/>
    </xf>
    <xf numFmtId="0" fontId="34" fillId="0" borderId="11"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1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4" fillId="0" borderId="14" xfId="0" applyFont="1" applyFill="1" applyBorder="1" applyAlignment="1">
      <alignment horizontal="center" vertical="center"/>
    </xf>
    <xf numFmtId="0" fontId="28" fillId="0" borderId="0" xfId="0" applyFont="1" applyAlignment="1" applyProtection="1">
      <alignment horizontal="center" vertical="top" wrapText="1"/>
      <protection locked="0"/>
    </xf>
    <xf numFmtId="49" fontId="34" fillId="0" borderId="12" xfId="0" applyNumberFormat="1" applyFont="1" applyFill="1" applyBorder="1" applyAlignment="1">
      <alignment horizontal="center" vertical="center"/>
    </xf>
    <xf numFmtId="49" fontId="34" fillId="0" borderId="19" xfId="0" applyNumberFormat="1" applyFont="1" applyFill="1" applyBorder="1" applyAlignment="1">
      <alignment horizontal="center" vertical="center"/>
    </xf>
    <xf numFmtId="0" fontId="34" fillId="0" borderId="12"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34" fillId="0" borderId="10" xfId="0" applyFont="1" applyFill="1" applyBorder="1" applyAlignment="1">
      <alignment horizontal="center" vertical="center"/>
    </xf>
    <xf numFmtId="0" fontId="34" fillId="0" borderId="23"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49" fontId="33" fillId="0" borderId="10" xfId="0" applyNumberFormat="1" applyFont="1" applyFill="1" applyBorder="1" applyAlignment="1">
      <alignment horizontal="center" vertical="center"/>
    </xf>
    <xf numFmtId="49" fontId="38" fillId="0" borderId="0" xfId="0" applyNumberFormat="1" applyFont="1" applyBorder="1" applyAlignment="1">
      <alignment horizontal="justify" vertical="justify" wrapText="1"/>
    </xf>
    <xf numFmtId="0" fontId="34" fillId="0" borderId="11" xfId="0" applyFont="1" applyBorder="1" applyAlignment="1" applyProtection="1">
      <alignment horizontal="center" wrapText="1"/>
      <protection locked="0"/>
    </xf>
    <xf numFmtId="0" fontId="34" fillId="0" borderId="14" xfId="0" applyFont="1" applyBorder="1" applyAlignment="1" applyProtection="1">
      <alignment horizontal="center" wrapText="1"/>
      <protection locked="0"/>
    </xf>
    <xf numFmtId="172" fontId="9" fillId="0" borderId="0" xfId="42" applyNumberFormat="1" applyFont="1" applyAlignment="1">
      <alignment horizontal="center"/>
    </xf>
    <xf numFmtId="172" fontId="10" fillId="0" borderId="15" xfId="42" applyNumberFormat="1" applyFont="1" applyBorder="1" applyAlignment="1">
      <alignment horizontal="center"/>
    </xf>
    <xf numFmtId="172" fontId="8" fillId="0" borderId="10" xfId="42" applyNumberFormat="1" applyFont="1" applyFill="1" applyBorder="1" applyAlignment="1">
      <alignment horizontal="center" vertical="center" wrapText="1"/>
    </xf>
    <xf numFmtId="172" fontId="38" fillId="0" borderId="0" xfId="42" applyNumberFormat="1" applyFont="1" applyFill="1" applyBorder="1" applyAlignment="1">
      <alignment horizontal="justify" vertical="justify" wrapText="1"/>
    </xf>
    <xf numFmtId="172" fontId="11" fillId="0" borderId="10" xfId="42" applyNumberFormat="1" applyFont="1" applyFill="1" applyBorder="1" applyAlignment="1">
      <alignment horizontal="center" vertical="center" wrapText="1"/>
    </xf>
    <xf numFmtId="172" fontId="0" fillId="0" borderId="0" xfId="42" applyNumberFormat="1" applyFont="1" applyFill="1" applyAlignment="1">
      <alignment horizontal="left" vertical="top" wrapText="1"/>
    </xf>
    <xf numFmtId="172" fontId="12" fillId="0" borderId="0" xfId="42" applyNumberFormat="1" applyFont="1" applyFill="1" applyAlignment="1" applyProtection="1">
      <alignment horizontal="center" vertical="top" wrapText="1"/>
      <protection locked="0"/>
    </xf>
    <xf numFmtId="172" fontId="0" fillId="0" borderId="0" xfId="42" applyNumberFormat="1" applyFont="1" applyFill="1" applyBorder="1" applyAlignment="1">
      <alignment horizontal="left" vertical="top" wrapText="1"/>
    </xf>
    <xf numFmtId="172" fontId="14" fillId="0" borderId="13" xfId="42" applyNumberFormat="1" applyFont="1" applyFill="1" applyBorder="1" applyAlignment="1">
      <alignment horizontal="right" wrapText="1"/>
    </xf>
    <xf numFmtId="0" fontId="5" fillId="0" borderId="10" xfId="0" applyFont="1" applyFill="1" applyBorder="1" applyAlignment="1">
      <alignment horizontal="center"/>
    </xf>
    <xf numFmtId="49" fontId="5" fillId="0" borderId="12" xfId="0" applyNumberFormat="1" applyFont="1" applyFill="1" applyBorder="1" applyAlignment="1" applyProtection="1">
      <alignment horizontal="center" vertical="center" wrapText="1"/>
      <protection/>
    </xf>
    <xf numFmtId="49" fontId="5" fillId="0" borderId="16" xfId="0" applyNumberFormat="1" applyFont="1" applyFill="1" applyBorder="1" applyAlignment="1" applyProtection="1">
      <alignment horizontal="center" vertical="center" wrapText="1"/>
      <protection/>
    </xf>
    <xf numFmtId="0" fontId="2" fillId="0" borderId="0" xfId="0" applyFont="1" applyFill="1" applyAlignment="1">
      <alignment horizontal="center" vertical="center"/>
    </xf>
    <xf numFmtId="0" fontId="15" fillId="0" borderId="0" xfId="0" applyFont="1" applyFill="1" applyAlignment="1" applyProtection="1">
      <alignment horizontal="center" vertical="center"/>
      <protection locked="0"/>
    </xf>
    <xf numFmtId="0" fontId="27" fillId="0" borderId="13" xfId="0" applyFont="1" applyFill="1" applyBorder="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xfId="56"/>
    <cellStyle name="Note" xfId="57"/>
    <cellStyle name="Output" xfId="58"/>
    <cellStyle name="Percent" xfId="59"/>
    <cellStyle name="Percent 2"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xdr:nvSpPr>
        <xdr:cNvPr id="1" name="Text Box 1"/>
        <xdr:cNvSpPr txBox="1">
          <a:spLocks noChangeArrowheads="1"/>
        </xdr:cNvSpPr>
      </xdr:nvSpPr>
      <xdr:spPr>
        <a:xfrm>
          <a:off x="3352800" y="7620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xdr:nvSpPr>
        <xdr:cNvPr id="2" name="Text Box 1"/>
        <xdr:cNvSpPr txBox="1">
          <a:spLocks noChangeArrowheads="1"/>
        </xdr:cNvSpPr>
      </xdr:nvSpPr>
      <xdr:spPr>
        <a:xfrm>
          <a:off x="3352800" y="7620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xdr:nvSpPr>
        <xdr:cNvPr id="3" name="Text Box 1"/>
        <xdr:cNvSpPr txBox="1">
          <a:spLocks noChangeArrowheads="1"/>
        </xdr:cNvSpPr>
      </xdr:nvSpPr>
      <xdr:spPr>
        <a:xfrm>
          <a:off x="3352800" y="7620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xdr:nvSpPr>
        <xdr:cNvPr id="4" name="Text Box 1"/>
        <xdr:cNvSpPr txBox="1">
          <a:spLocks noChangeArrowheads="1"/>
        </xdr:cNvSpPr>
      </xdr:nvSpPr>
      <xdr:spPr>
        <a:xfrm>
          <a:off x="3352800" y="7620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xdr:nvSpPr>
        <xdr:cNvPr id="5" name="Text Box 1"/>
        <xdr:cNvSpPr txBox="1">
          <a:spLocks noChangeArrowheads="1"/>
        </xdr:cNvSpPr>
      </xdr:nvSpPr>
      <xdr:spPr>
        <a:xfrm>
          <a:off x="3352800" y="7620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xdr:nvSpPr>
        <xdr:cNvPr id="6" name="Text Box 1"/>
        <xdr:cNvSpPr txBox="1">
          <a:spLocks noChangeArrowheads="1"/>
        </xdr:cNvSpPr>
      </xdr:nvSpPr>
      <xdr:spPr>
        <a:xfrm>
          <a:off x="3352800" y="7620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xdr:nvSpPr>
        <xdr:cNvPr id="1" name="Text Box 1"/>
        <xdr:cNvSpPr txBox="1">
          <a:spLocks noChangeArrowheads="1"/>
        </xdr:cNvSpPr>
      </xdr:nvSpPr>
      <xdr:spPr>
        <a:xfrm>
          <a:off x="1924050" y="10001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xdr:row>
      <xdr:rowOff>0</xdr:rowOff>
    </xdr:from>
    <xdr:ext cx="85725" cy="38100"/>
    <xdr:sp>
      <xdr:nvSpPr>
        <xdr:cNvPr id="1" name="Text Box 1"/>
        <xdr:cNvSpPr txBox="1">
          <a:spLocks noChangeArrowheads="1"/>
        </xdr:cNvSpPr>
      </xdr:nvSpPr>
      <xdr:spPr>
        <a:xfrm>
          <a:off x="2971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xdr:nvSpPr>
        <xdr:cNvPr id="2" name="Text Box 1"/>
        <xdr:cNvSpPr txBox="1">
          <a:spLocks noChangeArrowheads="1"/>
        </xdr:cNvSpPr>
      </xdr:nvSpPr>
      <xdr:spPr>
        <a:xfrm>
          <a:off x="2971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xdr:nvSpPr>
        <xdr:cNvPr id="3" name="Text Box 1"/>
        <xdr:cNvSpPr txBox="1">
          <a:spLocks noChangeArrowheads="1"/>
        </xdr:cNvSpPr>
      </xdr:nvSpPr>
      <xdr:spPr>
        <a:xfrm>
          <a:off x="2971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257175"/>
    <xdr:sp>
      <xdr:nvSpPr>
        <xdr:cNvPr id="1"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xdr:nvSpPr>
        <xdr:cNvPr id="2"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xdr:nvSpPr>
        <xdr:cNvPr id="3"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xdr:nvSpPr>
        <xdr:cNvPr id="1" name="Text Box 1"/>
        <xdr:cNvSpPr txBox="1">
          <a:spLocks noChangeArrowheads="1"/>
        </xdr:cNvSpPr>
      </xdr:nvSpPr>
      <xdr:spPr>
        <a:xfrm>
          <a:off x="24384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xdr:nvSpPr>
        <xdr:cNvPr id="2" name="Text Box 1"/>
        <xdr:cNvSpPr txBox="1">
          <a:spLocks noChangeArrowheads="1"/>
        </xdr:cNvSpPr>
      </xdr:nvSpPr>
      <xdr:spPr>
        <a:xfrm>
          <a:off x="24384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xdr:nvSpPr>
        <xdr:cNvPr id="3" name="Text Box 1"/>
        <xdr:cNvSpPr txBox="1">
          <a:spLocks noChangeArrowheads="1"/>
        </xdr:cNvSpPr>
      </xdr:nvSpPr>
      <xdr:spPr>
        <a:xfrm>
          <a:off x="24384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xdr:nvSpPr>
        <xdr:cNvPr id="1"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xdr:nvSpPr>
        <xdr:cNvPr id="2"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xdr:nvSpPr>
        <xdr:cNvPr id="3"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xdr:nvSpPr>
        <xdr:cNvPr id="4"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xdr:nvSpPr>
        <xdr:cNvPr id="5"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xdr:nvSpPr>
        <xdr:cNvPr id="6"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xdr:nvSpPr>
        <xdr:cNvPr id="1" name="Text Box 1"/>
        <xdr:cNvSpPr txBox="1">
          <a:spLocks noChangeArrowheads="1"/>
        </xdr:cNvSpPr>
      </xdr:nvSpPr>
      <xdr:spPr>
        <a:xfrm>
          <a:off x="248602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xdr:nvSpPr>
        <xdr:cNvPr id="2" name="Text Box 1"/>
        <xdr:cNvSpPr txBox="1">
          <a:spLocks noChangeArrowheads="1"/>
        </xdr:cNvSpPr>
      </xdr:nvSpPr>
      <xdr:spPr>
        <a:xfrm>
          <a:off x="248602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xdr:nvSpPr>
        <xdr:cNvPr id="3" name="Text Box 1"/>
        <xdr:cNvSpPr txBox="1">
          <a:spLocks noChangeArrowheads="1"/>
        </xdr:cNvSpPr>
      </xdr:nvSpPr>
      <xdr:spPr>
        <a:xfrm>
          <a:off x="248602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xdr:nvSpPr>
        <xdr:cNvPr id="4" name="Text Box 1"/>
        <xdr:cNvSpPr txBox="1">
          <a:spLocks noChangeArrowheads="1"/>
        </xdr:cNvSpPr>
      </xdr:nvSpPr>
      <xdr:spPr>
        <a:xfrm>
          <a:off x="248602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xdr:nvSpPr>
        <xdr:cNvPr id="5" name="Text Box 1"/>
        <xdr:cNvSpPr txBox="1">
          <a:spLocks noChangeArrowheads="1"/>
        </xdr:cNvSpPr>
      </xdr:nvSpPr>
      <xdr:spPr>
        <a:xfrm>
          <a:off x="248602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xdr:nvSpPr>
        <xdr:cNvPr id="6" name="Text Box 1"/>
        <xdr:cNvSpPr txBox="1">
          <a:spLocks noChangeArrowheads="1"/>
        </xdr:cNvSpPr>
      </xdr:nvSpPr>
      <xdr:spPr>
        <a:xfrm>
          <a:off x="248602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xdr:nvSpPr>
        <xdr:cNvPr id="1"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xdr:nvSpPr>
        <xdr:cNvPr id="2"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xdr:nvSpPr>
        <xdr:cNvPr id="3"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xdr:nvSpPr>
        <xdr:cNvPr id="4"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xdr:nvSpPr>
        <xdr:cNvPr id="5"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xdr:nvSpPr>
        <xdr:cNvPr id="6"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xdr:row>
      <xdr:rowOff>0</xdr:rowOff>
    </xdr:from>
    <xdr:ext cx="85725" cy="38100"/>
    <xdr:sp>
      <xdr:nvSpPr>
        <xdr:cNvPr id="1" name="Text Box 1"/>
        <xdr:cNvSpPr txBox="1">
          <a:spLocks noChangeArrowheads="1"/>
        </xdr:cNvSpPr>
      </xdr:nvSpPr>
      <xdr:spPr>
        <a:xfrm>
          <a:off x="2019300" y="8763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xdr:nvSpPr>
        <xdr:cNvPr id="2" name="Text Box 1"/>
        <xdr:cNvSpPr txBox="1">
          <a:spLocks noChangeArrowheads="1"/>
        </xdr:cNvSpPr>
      </xdr:nvSpPr>
      <xdr:spPr>
        <a:xfrm>
          <a:off x="2019300" y="8763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xdr:nvSpPr>
        <xdr:cNvPr id="3" name="Text Box 1"/>
        <xdr:cNvSpPr txBox="1">
          <a:spLocks noChangeArrowheads="1"/>
        </xdr:cNvSpPr>
      </xdr:nvSpPr>
      <xdr:spPr>
        <a:xfrm>
          <a:off x="2019300" y="8763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257175"/>
    <xdr:sp>
      <xdr:nvSpPr>
        <xdr:cNvPr id="1"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xdr:nvSpPr>
        <xdr:cNvPr id="2"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xdr:nvSpPr>
        <xdr:cNvPr id="3"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xdr:nvSpPr>
        <xdr:cNvPr id="4"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xdr:nvSpPr>
        <xdr:cNvPr id="5"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xdr:nvSpPr>
        <xdr:cNvPr id="6"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9"/>
  <sheetViews>
    <sheetView view="pageBreakPreview" zoomScale="130" zoomScaleSheetLayoutView="130" zoomScalePageLayoutView="0" workbookViewId="0" topLeftCell="A1">
      <selection activeCell="C5" sqref="C5"/>
    </sheetView>
  </sheetViews>
  <sheetFormatPr defaultColWidth="9.00390625" defaultRowHeight="15.75"/>
  <cols>
    <col min="1" max="1" width="8.875" style="0" customWidth="1"/>
    <col min="2" max="2" width="19.00390625" style="0" customWidth="1"/>
    <col min="3" max="3" width="51.50390625" style="0" customWidth="1"/>
    <col min="4" max="4" width="23.375" style="0" customWidth="1"/>
    <col min="5" max="5" width="20.25390625" style="0" customWidth="1"/>
  </cols>
  <sheetData>
    <row r="1" spans="1:3" ht="38.25" customHeight="1">
      <c r="A1" s="462" t="s">
        <v>293</v>
      </c>
      <c r="B1" s="462"/>
      <c r="C1" s="122" t="s">
        <v>294</v>
      </c>
    </row>
    <row r="2" spans="1:3" ht="48.75" customHeight="1">
      <c r="A2" s="463" t="s">
        <v>302</v>
      </c>
      <c r="B2" s="463"/>
      <c r="C2" s="121" t="s">
        <v>356</v>
      </c>
    </row>
    <row r="3" spans="1:3" ht="15.75">
      <c r="A3" s="460" t="s">
        <v>297</v>
      </c>
      <c r="B3" s="118" t="s">
        <v>299</v>
      </c>
      <c r="C3" s="119" t="s">
        <v>357</v>
      </c>
    </row>
    <row r="4" spans="1:3" ht="15.75">
      <c r="A4" s="460"/>
      <c r="B4" s="118" t="s">
        <v>298</v>
      </c>
      <c r="C4" s="120" t="s">
        <v>457</v>
      </c>
    </row>
    <row r="5" spans="1:3" ht="31.5">
      <c r="A5" s="460"/>
      <c r="B5" s="118" t="s">
        <v>296</v>
      </c>
      <c r="C5" s="164" t="s">
        <v>358</v>
      </c>
    </row>
    <row r="6" spans="1:3" ht="15.75">
      <c r="A6" s="461" t="s">
        <v>295</v>
      </c>
      <c r="B6" s="118" t="s">
        <v>300</v>
      </c>
      <c r="C6" s="119" t="s">
        <v>359</v>
      </c>
    </row>
    <row r="7" spans="1:3" ht="15.75">
      <c r="A7" s="461"/>
      <c r="B7" s="118" t="s">
        <v>298</v>
      </c>
      <c r="C7" s="120" t="str">
        <f>C4</f>
        <v>Đồng Tháp, ngày 03 tháng 4 năm 2020</v>
      </c>
    </row>
    <row r="8" spans="1:3" ht="21.75" customHeight="1">
      <c r="A8" s="464" t="s">
        <v>301</v>
      </c>
      <c r="B8" s="464"/>
      <c r="C8" s="119" t="s">
        <v>458</v>
      </c>
    </row>
    <row r="9" spans="1:3" ht="36" customHeight="1">
      <c r="A9" s="459" t="s">
        <v>308</v>
      </c>
      <c r="B9" s="459"/>
      <c r="C9" s="459"/>
    </row>
  </sheetData>
  <sheetProtection/>
  <mergeCells count="6">
    <mergeCell ref="A9:C9"/>
    <mergeCell ref="A3:A5"/>
    <mergeCell ref="A6:A7"/>
    <mergeCell ref="A1:B1"/>
    <mergeCell ref="A2:B2"/>
    <mergeCell ref="A8:B8"/>
  </mergeCells>
  <printOptions/>
  <pageMargins left="0.7" right="0.7" top="0.75" bottom="0.75" header="0.3" footer="0.3"/>
  <pageSetup horizontalDpi="600" verticalDpi="600" orientation="landscape" r:id="rId1"/>
</worksheet>
</file>

<file path=xl/worksheets/sheet10.xml><?xml version="1.0" encoding="utf-8"?>
<worksheet xmlns="http://schemas.openxmlformats.org/spreadsheetml/2006/main" xmlns:r="http://schemas.openxmlformats.org/officeDocument/2006/relationships">
  <sheetPr>
    <tabColor rgb="FF92D050"/>
  </sheetPr>
  <dimension ref="A1:V23"/>
  <sheetViews>
    <sheetView view="pageBreakPreview" zoomScaleSheetLayoutView="100" zoomScalePageLayoutView="0" workbookViewId="0" topLeftCell="A7">
      <selection activeCell="A9" sqref="A9:U22"/>
    </sheetView>
  </sheetViews>
  <sheetFormatPr defaultColWidth="9.00390625" defaultRowHeight="15.75"/>
  <cols>
    <col min="1" max="1" width="3.50390625" style="36" customWidth="1"/>
    <col min="2" max="2" width="15.50390625" style="36" customWidth="1"/>
    <col min="3" max="3" width="7.625" style="36" customWidth="1"/>
    <col min="4" max="4" width="5.375" style="36" customWidth="1"/>
    <col min="5" max="5" width="9.00390625" style="36" customWidth="1"/>
    <col min="6" max="6" width="5.625" style="36" customWidth="1"/>
    <col min="7" max="7" width="6.00390625" style="36" customWidth="1"/>
    <col min="8" max="9" width="5.50390625" style="36" customWidth="1"/>
    <col min="10" max="11" width="6.125" style="36" customWidth="1"/>
    <col min="12" max="12" width="6.875" style="36" customWidth="1"/>
    <col min="13" max="13" width="7.25390625" style="55" customWidth="1"/>
    <col min="14" max="15" width="6.25390625" style="55" customWidth="1"/>
    <col min="16" max="16" width="5.25390625" style="55" customWidth="1"/>
    <col min="17" max="17" width="6.625" style="55" customWidth="1"/>
    <col min="18" max="18" width="7.00390625" style="55" customWidth="1"/>
    <col min="19" max="19" width="6.50390625" style="55" customWidth="1"/>
    <col min="20" max="20" width="5.875" style="55" customWidth="1"/>
    <col min="21" max="21" width="6.50390625" style="55" customWidth="1"/>
    <col min="22" max="16384" width="9.00390625" style="36" customWidth="1"/>
  </cols>
  <sheetData>
    <row r="1" spans="1:22" ht="64.5" customHeight="1">
      <c r="A1" s="604" t="s">
        <v>153</v>
      </c>
      <c r="B1" s="604"/>
      <c r="C1" s="604"/>
      <c r="D1" s="604"/>
      <c r="E1" s="604"/>
      <c r="F1" s="607" t="s">
        <v>126</v>
      </c>
      <c r="G1" s="607"/>
      <c r="H1" s="607"/>
      <c r="I1" s="607"/>
      <c r="J1" s="607"/>
      <c r="K1" s="607"/>
      <c r="L1" s="607"/>
      <c r="M1" s="607"/>
      <c r="N1" s="607"/>
      <c r="O1" s="607"/>
      <c r="P1" s="607"/>
      <c r="Q1" s="605" t="s">
        <v>150</v>
      </c>
      <c r="R1" s="605"/>
      <c r="S1" s="605"/>
      <c r="T1" s="605"/>
      <c r="U1" s="605"/>
      <c r="V1" s="38"/>
    </row>
    <row r="2" spans="1:22" s="45" customFormat="1" ht="18" customHeight="1">
      <c r="A2" s="39"/>
      <c r="B2" s="40"/>
      <c r="C2" s="40"/>
      <c r="D2" s="40"/>
      <c r="E2" s="36"/>
      <c r="F2" s="36"/>
      <c r="G2" s="36"/>
      <c r="H2" s="36"/>
      <c r="I2" s="36"/>
      <c r="J2" s="41"/>
      <c r="K2" s="41"/>
      <c r="L2" s="42">
        <f>COUNTBLANK(E9:U22)</f>
        <v>238</v>
      </c>
      <c r="M2" s="43">
        <f>COUNTA(E11:U11)</f>
        <v>0</v>
      </c>
      <c r="N2" s="43">
        <f>L2+M2</f>
        <v>238</v>
      </c>
      <c r="O2" s="43"/>
      <c r="P2" s="44"/>
      <c r="Q2" s="44"/>
      <c r="R2" s="606" t="s">
        <v>120</v>
      </c>
      <c r="S2" s="606"/>
      <c r="T2" s="606"/>
      <c r="U2" s="606"/>
      <c r="V2" s="36"/>
    </row>
    <row r="3" spans="1:22" s="46" customFormat="1" ht="15.75" customHeight="1">
      <c r="A3" s="617" t="s">
        <v>21</v>
      </c>
      <c r="B3" s="617"/>
      <c r="C3" s="608" t="s">
        <v>132</v>
      </c>
      <c r="D3" s="613" t="s">
        <v>134</v>
      </c>
      <c r="E3" s="611" t="s">
        <v>75</v>
      </c>
      <c r="F3" s="612"/>
      <c r="G3" s="600" t="s">
        <v>36</v>
      </c>
      <c r="H3" s="600" t="s">
        <v>82</v>
      </c>
      <c r="I3" s="615" t="s">
        <v>37</v>
      </c>
      <c r="J3" s="616"/>
      <c r="K3" s="616"/>
      <c r="L3" s="616"/>
      <c r="M3" s="616"/>
      <c r="N3" s="616"/>
      <c r="O3" s="616"/>
      <c r="P3" s="616"/>
      <c r="Q3" s="616"/>
      <c r="R3" s="616"/>
      <c r="S3" s="616"/>
      <c r="T3" s="601" t="s">
        <v>103</v>
      </c>
      <c r="U3" s="613" t="s">
        <v>108</v>
      </c>
      <c r="V3" s="45"/>
    </row>
    <row r="4" spans="1:22" s="45" customFormat="1" ht="15.75" customHeight="1">
      <c r="A4" s="617"/>
      <c r="B4" s="617"/>
      <c r="C4" s="609"/>
      <c r="D4" s="613"/>
      <c r="E4" s="596" t="s">
        <v>137</v>
      </c>
      <c r="F4" s="596" t="s">
        <v>62</v>
      </c>
      <c r="G4" s="600"/>
      <c r="H4" s="600"/>
      <c r="I4" s="600" t="s">
        <v>37</v>
      </c>
      <c r="J4" s="613" t="s">
        <v>38</v>
      </c>
      <c r="K4" s="613"/>
      <c r="L4" s="613"/>
      <c r="M4" s="613"/>
      <c r="N4" s="613"/>
      <c r="O4" s="613"/>
      <c r="P4" s="613"/>
      <c r="Q4" s="592" t="s">
        <v>139</v>
      </c>
      <c r="R4" s="592" t="s">
        <v>148</v>
      </c>
      <c r="S4" s="592" t="s">
        <v>81</v>
      </c>
      <c r="T4" s="601"/>
      <c r="U4" s="613"/>
      <c r="V4" s="46"/>
    </row>
    <row r="5" spans="1:21" s="45" customFormat="1" ht="18" customHeight="1">
      <c r="A5" s="617"/>
      <c r="B5" s="617"/>
      <c r="C5" s="609"/>
      <c r="D5" s="613"/>
      <c r="E5" s="597"/>
      <c r="F5" s="597"/>
      <c r="G5" s="600"/>
      <c r="H5" s="600"/>
      <c r="I5" s="600"/>
      <c r="J5" s="600" t="s">
        <v>61</v>
      </c>
      <c r="K5" s="602" t="s">
        <v>4</v>
      </c>
      <c r="L5" s="614"/>
      <c r="M5" s="614"/>
      <c r="N5" s="614"/>
      <c r="O5" s="614"/>
      <c r="P5" s="603"/>
      <c r="Q5" s="593"/>
      <c r="R5" s="593"/>
      <c r="S5" s="593"/>
      <c r="T5" s="601"/>
      <c r="U5" s="613"/>
    </row>
    <row r="6" spans="1:21" s="45" customFormat="1" ht="18.75" customHeight="1">
      <c r="A6" s="617"/>
      <c r="B6" s="617"/>
      <c r="C6" s="609"/>
      <c r="D6" s="613"/>
      <c r="E6" s="597"/>
      <c r="F6" s="597"/>
      <c r="G6" s="600"/>
      <c r="H6" s="600"/>
      <c r="I6" s="600"/>
      <c r="J6" s="600"/>
      <c r="K6" s="592" t="s">
        <v>96</v>
      </c>
      <c r="L6" s="602" t="s">
        <v>4</v>
      </c>
      <c r="M6" s="603"/>
      <c r="N6" s="592" t="s">
        <v>42</v>
      </c>
      <c r="O6" s="592" t="s">
        <v>147</v>
      </c>
      <c r="P6" s="592" t="s">
        <v>46</v>
      </c>
      <c r="Q6" s="593"/>
      <c r="R6" s="593"/>
      <c r="S6" s="593"/>
      <c r="T6" s="601"/>
      <c r="U6" s="613"/>
    </row>
    <row r="7" spans="1:22" ht="36">
      <c r="A7" s="617"/>
      <c r="B7" s="617"/>
      <c r="C7" s="610"/>
      <c r="D7" s="613"/>
      <c r="E7" s="598"/>
      <c r="F7" s="598"/>
      <c r="G7" s="600"/>
      <c r="H7" s="600"/>
      <c r="I7" s="600"/>
      <c r="J7" s="600"/>
      <c r="K7" s="594"/>
      <c r="L7" s="37" t="s">
        <v>39</v>
      </c>
      <c r="M7" s="37" t="s">
        <v>97</v>
      </c>
      <c r="N7" s="594"/>
      <c r="O7" s="594"/>
      <c r="P7" s="594"/>
      <c r="Q7" s="594"/>
      <c r="R7" s="594"/>
      <c r="S7" s="594"/>
      <c r="T7" s="601"/>
      <c r="U7" s="613"/>
      <c r="V7" s="45"/>
    </row>
    <row r="8" spans="1:21" ht="15.75">
      <c r="A8" s="591" t="s">
        <v>3</v>
      </c>
      <c r="B8" s="591"/>
      <c r="C8" s="47" t="s">
        <v>13</v>
      </c>
      <c r="D8" s="47" t="s">
        <v>14</v>
      </c>
      <c r="E8" s="47" t="s">
        <v>19</v>
      </c>
      <c r="F8" s="47" t="s">
        <v>22</v>
      </c>
      <c r="G8" s="47" t="s">
        <v>23</v>
      </c>
      <c r="H8" s="47" t="s">
        <v>24</v>
      </c>
      <c r="I8" s="47" t="s">
        <v>25</v>
      </c>
      <c r="J8" s="47" t="s">
        <v>26</v>
      </c>
      <c r="K8" s="47" t="s">
        <v>27</v>
      </c>
      <c r="L8" s="47" t="s">
        <v>29</v>
      </c>
      <c r="M8" s="47" t="s">
        <v>30</v>
      </c>
      <c r="N8" s="47" t="s">
        <v>104</v>
      </c>
      <c r="O8" s="47" t="s">
        <v>101</v>
      </c>
      <c r="P8" s="47" t="s">
        <v>105</v>
      </c>
      <c r="Q8" s="47" t="s">
        <v>106</v>
      </c>
      <c r="R8" s="47" t="s">
        <v>107</v>
      </c>
      <c r="S8" s="47" t="s">
        <v>118</v>
      </c>
      <c r="T8" s="47" t="s">
        <v>131</v>
      </c>
      <c r="U8" s="47" t="s">
        <v>133</v>
      </c>
    </row>
    <row r="9" spans="1:21" ht="15.75">
      <c r="A9" s="591" t="s">
        <v>10</v>
      </c>
      <c r="B9" s="591"/>
      <c r="C9" s="48"/>
      <c r="D9" s="48"/>
      <c r="E9" s="48"/>
      <c r="F9" s="48"/>
      <c r="G9" s="48"/>
      <c r="H9" s="48"/>
      <c r="I9" s="48"/>
      <c r="J9" s="48"/>
      <c r="K9" s="48"/>
      <c r="L9" s="48"/>
      <c r="M9" s="48"/>
      <c r="N9" s="48"/>
      <c r="O9" s="48"/>
      <c r="P9" s="49"/>
      <c r="Q9" s="49"/>
      <c r="R9" s="49"/>
      <c r="S9" s="49"/>
      <c r="T9" s="48"/>
      <c r="U9" s="48"/>
    </row>
    <row r="10" spans="1:21" ht="15.75">
      <c r="A10" s="50" t="s">
        <v>0</v>
      </c>
      <c r="B10" s="51" t="s">
        <v>28</v>
      </c>
      <c r="C10" s="48"/>
      <c r="D10" s="48"/>
      <c r="E10" s="48"/>
      <c r="F10" s="48"/>
      <c r="G10" s="48"/>
      <c r="H10" s="48"/>
      <c r="I10" s="48"/>
      <c r="J10" s="48"/>
      <c r="K10" s="48"/>
      <c r="L10" s="48"/>
      <c r="M10" s="48"/>
      <c r="N10" s="48"/>
      <c r="O10" s="48"/>
      <c r="P10" s="49"/>
      <c r="Q10" s="49"/>
      <c r="R10" s="49"/>
      <c r="S10" s="49"/>
      <c r="T10" s="48"/>
      <c r="U10" s="48"/>
    </row>
    <row r="11" spans="1:21" ht="15.75">
      <c r="A11" s="52" t="s">
        <v>13</v>
      </c>
      <c r="B11" s="53" t="s">
        <v>6</v>
      </c>
      <c r="C11" s="48"/>
      <c r="D11" s="48"/>
      <c r="E11" s="48"/>
      <c r="F11" s="48"/>
      <c r="G11" s="48"/>
      <c r="H11" s="48"/>
      <c r="I11" s="48"/>
      <c r="J11" s="48"/>
      <c r="K11" s="48"/>
      <c r="L11" s="48"/>
      <c r="M11" s="48"/>
      <c r="N11" s="48"/>
      <c r="O11" s="48"/>
      <c r="P11" s="48"/>
      <c r="Q11" s="48"/>
      <c r="R11" s="48"/>
      <c r="S11" s="48"/>
      <c r="T11" s="48"/>
      <c r="U11" s="48"/>
    </row>
    <row r="12" spans="1:21" ht="15.75">
      <c r="A12" s="52" t="s">
        <v>14</v>
      </c>
      <c r="B12" s="53" t="s">
        <v>6</v>
      </c>
      <c r="C12" s="48"/>
      <c r="D12" s="48"/>
      <c r="E12" s="48"/>
      <c r="F12" s="48"/>
      <c r="G12" s="48"/>
      <c r="H12" s="48"/>
      <c r="I12" s="48"/>
      <c r="J12" s="48"/>
      <c r="K12" s="48"/>
      <c r="L12" s="48"/>
      <c r="M12" s="48"/>
      <c r="N12" s="48"/>
      <c r="O12" s="48"/>
      <c r="P12" s="49"/>
      <c r="Q12" s="49"/>
      <c r="R12" s="49"/>
      <c r="S12" s="49"/>
      <c r="T12" s="48"/>
      <c r="U12" s="48"/>
    </row>
    <row r="13" spans="1:21" ht="15.75">
      <c r="A13" s="52" t="s">
        <v>9</v>
      </c>
      <c r="B13" s="53" t="s">
        <v>11</v>
      </c>
      <c r="C13" s="48"/>
      <c r="D13" s="48"/>
      <c r="E13" s="48"/>
      <c r="F13" s="48"/>
      <c r="G13" s="48"/>
      <c r="H13" s="48"/>
      <c r="I13" s="48"/>
      <c r="J13" s="48"/>
      <c r="K13" s="48"/>
      <c r="L13" s="48"/>
      <c r="M13" s="48"/>
      <c r="N13" s="48"/>
      <c r="O13" s="48"/>
      <c r="P13" s="49"/>
      <c r="Q13" s="49"/>
      <c r="R13" s="49"/>
      <c r="S13" s="49"/>
      <c r="T13" s="48"/>
      <c r="U13" s="48"/>
    </row>
    <row r="14" spans="1:21" ht="15.75">
      <c r="A14" s="50" t="s">
        <v>1</v>
      </c>
      <c r="B14" s="51" t="s">
        <v>8</v>
      </c>
      <c r="C14" s="48"/>
      <c r="D14" s="48"/>
      <c r="E14" s="48"/>
      <c r="F14" s="48"/>
      <c r="G14" s="48"/>
      <c r="H14" s="48"/>
      <c r="I14" s="48"/>
      <c r="J14" s="48"/>
      <c r="K14" s="48"/>
      <c r="L14" s="48"/>
      <c r="M14" s="48"/>
      <c r="N14" s="48"/>
      <c r="O14" s="48"/>
      <c r="P14" s="49"/>
      <c r="Q14" s="49"/>
      <c r="R14" s="49"/>
      <c r="S14" s="49"/>
      <c r="T14" s="48"/>
      <c r="U14" s="48"/>
    </row>
    <row r="15" spans="1:21" ht="15.75">
      <c r="A15" s="50" t="s">
        <v>13</v>
      </c>
      <c r="B15" s="51" t="s">
        <v>5</v>
      </c>
      <c r="C15" s="48"/>
      <c r="D15" s="48"/>
      <c r="E15" s="48"/>
      <c r="F15" s="48"/>
      <c r="G15" s="48"/>
      <c r="H15" s="48"/>
      <c r="I15" s="48"/>
      <c r="J15" s="48"/>
      <c r="K15" s="48"/>
      <c r="L15" s="48"/>
      <c r="M15" s="48"/>
      <c r="N15" s="48"/>
      <c r="O15" s="48"/>
      <c r="P15" s="49"/>
      <c r="Q15" s="49"/>
      <c r="R15" s="49"/>
      <c r="S15" s="49"/>
      <c r="T15" s="48"/>
      <c r="U15" s="48"/>
    </row>
    <row r="16" spans="1:21" ht="15.75">
      <c r="A16" s="52" t="s">
        <v>15</v>
      </c>
      <c r="B16" s="53" t="s">
        <v>6</v>
      </c>
      <c r="C16" s="48"/>
      <c r="D16" s="48"/>
      <c r="E16" s="48"/>
      <c r="F16" s="48"/>
      <c r="G16" s="48"/>
      <c r="H16" s="48"/>
      <c r="I16" s="48"/>
      <c r="J16" s="48"/>
      <c r="K16" s="48"/>
      <c r="L16" s="48"/>
      <c r="M16" s="48"/>
      <c r="N16" s="48"/>
      <c r="O16" s="48"/>
      <c r="P16" s="49"/>
      <c r="Q16" s="49"/>
      <c r="R16" s="49"/>
      <c r="S16" s="49"/>
      <c r="T16" s="48"/>
      <c r="U16" s="48"/>
    </row>
    <row r="17" spans="1:21" ht="15.75">
      <c r="A17" s="52" t="s">
        <v>16</v>
      </c>
      <c r="B17" s="53" t="s">
        <v>7</v>
      </c>
      <c r="C17" s="48"/>
      <c r="D17" s="48"/>
      <c r="E17" s="48"/>
      <c r="F17" s="48"/>
      <c r="G17" s="48"/>
      <c r="H17" s="48"/>
      <c r="I17" s="48"/>
      <c r="J17" s="48"/>
      <c r="K17" s="48"/>
      <c r="L17" s="48"/>
      <c r="M17" s="48"/>
      <c r="N17" s="48"/>
      <c r="O17" s="48"/>
      <c r="P17" s="49"/>
      <c r="Q17" s="49"/>
      <c r="R17" s="49"/>
      <c r="S17" s="49"/>
      <c r="T17" s="48"/>
      <c r="U17" s="48"/>
    </row>
    <row r="18" spans="1:21" ht="15.75">
      <c r="A18" s="52" t="s">
        <v>9</v>
      </c>
      <c r="B18" s="53" t="s">
        <v>11</v>
      </c>
      <c r="C18" s="48"/>
      <c r="D18" s="48"/>
      <c r="E18" s="48"/>
      <c r="F18" s="48"/>
      <c r="G18" s="48"/>
      <c r="H18" s="48"/>
      <c r="I18" s="48"/>
      <c r="J18" s="48"/>
      <c r="K18" s="48"/>
      <c r="L18" s="48"/>
      <c r="M18" s="48"/>
      <c r="N18" s="48"/>
      <c r="O18" s="48"/>
      <c r="P18" s="49"/>
      <c r="Q18" s="49"/>
      <c r="R18" s="49"/>
      <c r="S18" s="49"/>
      <c r="T18" s="48"/>
      <c r="U18" s="48"/>
    </row>
    <row r="19" spans="1:21" ht="15.75">
      <c r="A19" s="50" t="s">
        <v>14</v>
      </c>
      <c r="B19" s="51" t="s">
        <v>59</v>
      </c>
      <c r="C19" s="48"/>
      <c r="D19" s="48"/>
      <c r="E19" s="48"/>
      <c r="F19" s="48"/>
      <c r="G19" s="48"/>
      <c r="H19" s="48"/>
      <c r="I19" s="48"/>
      <c r="J19" s="48"/>
      <c r="K19" s="48"/>
      <c r="L19" s="48"/>
      <c r="M19" s="48"/>
      <c r="N19" s="48"/>
      <c r="O19" s="48"/>
      <c r="P19" s="49"/>
      <c r="Q19" s="49"/>
      <c r="R19" s="49"/>
      <c r="S19" s="49"/>
      <c r="T19" s="48"/>
      <c r="U19" s="48"/>
    </row>
    <row r="20" spans="1:21" ht="15.75">
      <c r="A20" s="52" t="s">
        <v>17</v>
      </c>
      <c r="B20" s="53" t="s">
        <v>6</v>
      </c>
      <c r="C20" s="48"/>
      <c r="D20" s="48"/>
      <c r="E20" s="48"/>
      <c r="F20" s="48"/>
      <c r="G20" s="48"/>
      <c r="H20" s="48"/>
      <c r="I20" s="48"/>
      <c r="J20" s="48"/>
      <c r="K20" s="48"/>
      <c r="L20" s="48"/>
      <c r="M20" s="48"/>
      <c r="N20" s="48"/>
      <c r="O20" s="48"/>
      <c r="P20" s="49"/>
      <c r="Q20" s="49"/>
      <c r="R20" s="49"/>
      <c r="S20" s="49"/>
      <c r="T20" s="48"/>
      <c r="U20" s="48"/>
    </row>
    <row r="21" spans="1:21" ht="15.75">
      <c r="A21" s="52" t="s">
        <v>18</v>
      </c>
      <c r="B21" s="53" t="s">
        <v>7</v>
      </c>
      <c r="C21" s="48"/>
      <c r="D21" s="48"/>
      <c r="E21" s="48"/>
      <c r="F21" s="48"/>
      <c r="G21" s="48"/>
      <c r="H21" s="48"/>
      <c r="I21" s="48"/>
      <c r="J21" s="48"/>
      <c r="K21" s="48"/>
      <c r="L21" s="48"/>
      <c r="M21" s="48"/>
      <c r="N21" s="48"/>
      <c r="O21" s="48"/>
      <c r="P21" s="49"/>
      <c r="Q21" s="49"/>
      <c r="R21" s="49"/>
      <c r="S21" s="49"/>
      <c r="T21" s="48"/>
      <c r="U21" s="48"/>
    </row>
    <row r="22" spans="1:22" s="54" customFormat="1" ht="15.75">
      <c r="A22" s="52" t="s">
        <v>9</v>
      </c>
      <c r="B22" s="53" t="s">
        <v>11</v>
      </c>
      <c r="C22" s="48"/>
      <c r="D22" s="48"/>
      <c r="E22" s="48"/>
      <c r="F22" s="48"/>
      <c r="G22" s="48"/>
      <c r="H22" s="48"/>
      <c r="I22" s="48"/>
      <c r="J22" s="48"/>
      <c r="K22" s="48"/>
      <c r="L22" s="48"/>
      <c r="M22" s="48"/>
      <c r="N22" s="48"/>
      <c r="O22" s="48"/>
      <c r="P22" s="49"/>
      <c r="Q22" s="49"/>
      <c r="R22" s="49"/>
      <c r="S22" s="49"/>
      <c r="T22" s="48"/>
      <c r="U22" s="48"/>
      <c r="V22" s="36"/>
    </row>
    <row r="23" spans="1:22" ht="51.75" customHeight="1">
      <c r="A23" s="595" t="s">
        <v>119</v>
      </c>
      <c r="B23" s="595"/>
      <c r="C23" s="595"/>
      <c r="D23" s="595"/>
      <c r="E23" s="595"/>
      <c r="F23" s="595"/>
      <c r="G23" s="595"/>
      <c r="H23" s="595"/>
      <c r="I23" s="54"/>
      <c r="J23" s="54"/>
      <c r="K23" s="54"/>
      <c r="L23" s="54"/>
      <c r="M23" s="54"/>
      <c r="N23" s="599" t="s">
        <v>127</v>
      </c>
      <c r="O23" s="599"/>
      <c r="P23" s="599"/>
      <c r="Q23" s="599"/>
      <c r="R23" s="599"/>
      <c r="S23" s="599"/>
      <c r="T23" s="599"/>
      <c r="U23" s="599"/>
      <c r="V23" s="54"/>
    </row>
  </sheetData>
  <sheetProtection/>
  <mergeCells count="31">
    <mergeCell ref="A3:B7"/>
    <mergeCell ref="D3:D7"/>
    <mergeCell ref="H3:H7"/>
    <mergeCell ref="O6:O7"/>
    <mergeCell ref="K6:K7"/>
    <mergeCell ref="U3:U7"/>
    <mergeCell ref="N6:N7"/>
    <mergeCell ref="E4:E7"/>
    <mergeCell ref="J4:P4"/>
    <mergeCell ref="K5:P5"/>
    <mergeCell ref="I3:S3"/>
    <mergeCell ref="I4:I7"/>
    <mergeCell ref="P6:P7"/>
    <mergeCell ref="G3:G7"/>
    <mergeCell ref="C3:C7"/>
    <mergeCell ref="E3:F3"/>
    <mergeCell ref="Q4:Q7"/>
    <mergeCell ref="A1:E1"/>
    <mergeCell ref="Q1:U1"/>
    <mergeCell ref="R2:U2"/>
    <mergeCell ref="F1:P1"/>
    <mergeCell ref="A8:B8"/>
    <mergeCell ref="R4:R7"/>
    <mergeCell ref="A23:H23"/>
    <mergeCell ref="A9:B9"/>
    <mergeCell ref="F4:F7"/>
    <mergeCell ref="N23:U23"/>
    <mergeCell ref="J5:J7"/>
    <mergeCell ref="S4:S7"/>
    <mergeCell ref="T3:T7"/>
    <mergeCell ref="L6:M6"/>
  </mergeCells>
  <printOptions/>
  <pageMargins left="0.2362204724409449" right="0.1968503937007874" top="0.1968503937007874" bottom="0" header="0.1968503937007874" footer="0.1968503937007874"/>
  <pageSetup horizontalDpi="600" verticalDpi="600" orientation="landscape" paperSize="9" scale="96" r:id="rId2"/>
  <drawing r:id="rId1"/>
</worksheet>
</file>

<file path=xl/worksheets/sheet11.xml><?xml version="1.0" encoding="utf-8"?>
<worksheet xmlns="http://schemas.openxmlformats.org/spreadsheetml/2006/main" xmlns:r="http://schemas.openxmlformats.org/officeDocument/2006/relationships">
  <sheetPr>
    <tabColor rgb="FFFF0000"/>
  </sheetPr>
  <dimension ref="A1:U121"/>
  <sheetViews>
    <sheetView view="pageBreakPreview" zoomScale="70" zoomScaleSheetLayoutView="70" zoomScalePageLayoutView="0" workbookViewId="0" topLeftCell="A1">
      <selection activeCell="I119" sqref="I119"/>
    </sheetView>
  </sheetViews>
  <sheetFormatPr defaultColWidth="9.00390625" defaultRowHeight="15.75"/>
  <cols>
    <col min="1" max="1" width="3.50390625" style="4" customWidth="1"/>
    <col min="2" max="2" width="13.25390625" style="272" customWidth="1"/>
    <col min="3" max="3" width="9.75390625" style="4" customWidth="1"/>
    <col min="4" max="4" width="11.00390625" style="4" customWidth="1"/>
    <col min="5" max="5" width="10.125" style="4" customWidth="1"/>
    <col min="6" max="7" width="7.375" style="4" customWidth="1"/>
    <col min="8" max="8" width="9.625" style="4" customWidth="1"/>
    <col min="9" max="10" width="9.50390625" style="4" customWidth="1"/>
    <col min="11" max="11" width="9.75390625" style="4" customWidth="1"/>
    <col min="12" max="12" width="8.50390625" style="4" customWidth="1"/>
    <col min="13" max="13" width="8.125" style="10" customWidth="1"/>
    <col min="14" max="14" width="9.875" style="10" customWidth="1"/>
    <col min="15" max="15" width="7.25390625" style="10" customWidth="1"/>
    <col min="16" max="16" width="7.125" style="10" customWidth="1"/>
    <col min="17" max="17" width="9.375" style="10" customWidth="1"/>
    <col min="18" max="18" width="8.625" style="10" customWidth="1"/>
    <col min="19" max="19" width="8.00390625" style="10" customWidth="1"/>
    <col min="20" max="20" width="9.00390625" style="10" customWidth="1"/>
    <col min="21" max="21" width="6.625" style="10" customWidth="1"/>
    <col min="22" max="16384" width="9.00390625" style="4" customWidth="1"/>
  </cols>
  <sheetData>
    <row r="1" spans="1:21" ht="69" customHeight="1">
      <c r="A1" s="493" t="s">
        <v>324</v>
      </c>
      <c r="B1" s="493"/>
      <c r="C1" s="493"/>
      <c r="D1" s="493"/>
      <c r="E1" s="467" t="s">
        <v>463</v>
      </c>
      <c r="F1" s="467"/>
      <c r="G1" s="467"/>
      <c r="H1" s="467"/>
      <c r="I1" s="467"/>
      <c r="J1" s="467"/>
      <c r="K1" s="467"/>
      <c r="L1" s="467"/>
      <c r="M1" s="467"/>
      <c r="N1" s="467"/>
      <c r="O1" s="467"/>
      <c r="P1" s="507" t="str">
        <f>TT!C2</f>
        <v>Đơn vị  báo cáo: 
Cục THADS tỉnh Đồng Tháp
Đơn vị nhận báo cáo:
Tổng Cục THADS</v>
      </c>
      <c r="Q1" s="507"/>
      <c r="R1" s="507"/>
      <c r="S1" s="507"/>
      <c r="T1" s="507"/>
      <c r="U1" s="507"/>
    </row>
    <row r="2" spans="1:21" ht="17.25" customHeight="1">
      <c r="A2" s="9"/>
      <c r="B2" s="179"/>
      <c r="C2" s="11"/>
      <c r="H2" s="172"/>
      <c r="I2" s="173">
        <f>COUNTBLANK(D10:U23)</f>
        <v>13</v>
      </c>
      <c r="J2" s="174">
        <f>COUNTA(D10:U23)</f>
        <v>240</v>
      </c>
      <c r="K2" s="174">
        <f>I2+J2</f>
        <v>253</v>
      </c>
      <c r="L2" s="174"/>
      <c r="M2" s="262"/>
      <c r="P2" s="494" t="s">
        <v>161</v>
      </c>
      <c r="Q2" s="494"/>
      <c r="R2" s="494"/>
      <c r="S2" s="494"/>
      <c r="T2" s="494"/>
      <c r="U2" s="494"/>
    </row>
    <row r="3" spans="1:21" s="176" customFormat="1" ht="15.75" customHeight="1">
      <c r="A3" s="584" t="s">
        <v>136</v>
      </c>
      <c r="B3" s="618" t="s">
        <v>157</v>
      </c>
      <c r="C3" s="492" t="s">
        <v>134</v>
      </c>
      <c r="D3" s="492" t="s">
        <v>4</v>
      </c>
      <c r="E3" s="492"/>
      <c r="F3" s="583" t="s">
        <v>36</v>
      </c>
      <c r="G3" s="583" t="s">
        <v>158</v>
      </c>
      <c r="H3" s="583" t="s">
        <v>37</v>
      </c>
      <c r="I3" s="498" t="s">
        <v>4</v>
      </c>
      <c r="J3" s="499"/>
      <c r="K3" s="499"/>
      <c r="L3" s="499"/>
      <c r="M3" s="499"/>
      <c r="N3" s="499"/>
      <c r="O3" s="499"/>
      <c r="P3" s="499"/>
      <c r="Q3" s="499"/>
      <c r="R3" s="499"/>
      <c r="S3" s="499"/>
      <c r="T3" s="587" t="s">
        <v>103</v>
      </c>
      <c r="U3" s="490" t="s">
        <v>160</v>
      </c>
    </row>
    <row r="4" spans="1:21" s="177" customFormat="1" ht="15.75" customHeight="1">
      <c r="A4" s="585"/>
      <c r="B4" s="619"/>
      <c r="C4" s="492"/>
      <c r="D4" s="492" t="s">
        <v>137</v>
      </c>
      <c r="E4" s="492" t="s">
        <v>62</v>
      </c>
      <c r="F4" s="583"/>
      <c r="G4" s="583"/>
      <c r="H4" s="583"/>
      <c r="I4" s="583" t="s">
        <v>61</v>
      </c>
      <c r="J4" s="492" t="s">
        <v>4</v>
      </c>
      <c r="K4" s="492"/>
      <c r="L4" s="492"/>
      <c r="M4" s="492"/>
      <c r="N4" s="492"/>
      <c r="O4" s="492"/>
      <c r="P4" s="492"/>
      <c r="Q4" s="583" t="s">
        <v>139</v>
      </c>
      <c r="R4" s="583" t="s">
        <v>148</v>
      </c>
      <c r="S4" s="582" t="s">
        <v>81</v>
      </c>
      <c r="T4" s="588"/>
      <c r="U4" s="491"/>
    </row>
    <row r="5" spans="1:21" s="176" customFormat="1" ht="15.75" customHeight="1">
      <c r="A5" s="585"/>
      <c r="B5" s="619"/>
      <c r="C5" s="492"/>
      <c r="D5" s="492"/>
      <c r="E5" s="492"/>
      <c r="F5" s="583"/>
      <c r="G5" s="583"/>
      <c r="H5" s="583"/>
      <c r="I5" s="583"/>
      <c r="J5" s="583" t="s">
        <v>96</v>
      </c>
      <c r="K5" s="492" t="s">
        <v>4</v>
      </c>
      <c r="L5" s="492"/>
      <c r="M5" s="492"/>
      <c r="N5" s="583" t="s">
        <v>42</v>
      </c>
      <c r="O5" s="583" t="s">
        <v>147</v>
      </c>
      <c r="P5" s="583" t="s">
        <v>46</v>
      </c>
      <c r="Q5" s="583"/>
      <c r="R5" s="583"/>
      <c r="S5" s="582"/>
      <c r="T5" s="588"/>
      <c r="U5" s="491"/>
    </row>
    <row r="6" spans="1:21" s="176" customFormat="1" ht="15.75" customHeight="1">
      <c r="A6" s="585"/>
      <c r="B6" s="619"/>
      <c r="C6" s="492"/>
      <c r="D6" s="492"/>
      <c r="E6" s="492"/>
      <c r="F6" s="583"/>
      <c r="G6" s="583"/>
      <c r="H6" s="583"/>
      <c r="I6" s="583"/>
      <c r="J6" s="583"/>
      <c r="K6" s="492"/>
      <c r="L6" s="492"/>
      <c r="M6" s="492"/>
      <c r="N6" s="583"/>
      <c r="O6" s="583"/>
      <c r="P6" s="583"/>
      <c r="Q6" s="583"/>
      <c r="R6" s="583"/>
      <c r="S6" s="582"/>
      <c r="T6" s="588"/>
      <c r="U6" s="491"/>
    </row>
    <row r="7" spans="1:21" s="176" customFormat="1" ht="69" customHeight="1">
      <c r="A7" s="586"/>
      <c r="B7" s="620"/>
      <c r="C7" s="492"/>
      <c r="D7" s="492"/>
      <c r="E7" s="492"/>
      <c r="F7" s="583"/>
      <c r="G7" s="583"/>
      <c r="H7" s="583"/>
      <c r="I7" s="583"/>
      <c r="J7" s="583"/>
      <c r="K7" s="157" t="s">
        <v>39</v>
      </c>
      <c r="L7" s="157" t="s">
        <v>138</v>
      </c>
      <c r="M7" s="157" t="s">
        <v>156</v>
      </c>
      <c r="N7" s="583"/>
      <c r="O7" s="583"/>
      <c r="P7" s="583"/>
      <c r="Q7" s="583"/>
      <c r="R7" s="583"/>
      <c r="S7" s="582"/>
      <c r="T7" s="589"/>
      <c r="U7" s="491"/>
    </row>
    <row r="8" spans="1:21" ht="14.25" customHeight="1">
      <c r="A8" s="580" t="s">
        <v>3</v>
      </c>
      <c r="B8" s="581"/>
      <c r="C8" s="178" t="s">
        <v>13</v>
      </c>
      <c r="D8" s="178" t="s">
        <v>14</v>
      </c>
      <c r="E8" s="178" t="s">
        <v>19</v>
      </c>
      <c r="F8" s="178" t="s">
        <v>22</v>
      </c>
      <c r="G8" s="178" t="s">
        <v>23</v>
      </c>
      <c r="H8" s="178" t="s">
        <v>24</v>
      </c>
      <c r="I8" s="178" t="s">
        <v>25</v>
      </c>
      <c r="J8" s="178" t="s">
        <v>26</v>
      </c>
      <c r="K8" s="178" t="s">
        <v>27</v>
      </c>
      <c r="L8" s="178" t="s">
        <v>29</v>
      </c>
      <c r="M8" s="178" t="s">
        <v>30</v>
      </c>
      <c r="N8" s="178" t="s">
        <v>104</v>
      </c>
      <c r="O8" s="178" t="s">
        <v>101</v>
      </c>
      <c r="P8" s="178" t="s">
        <v>105</v>
      </c>
      <c r="Q8" s="178" t="s">
        <v>106</v>
      </c>
      <c r="R8" s="178" t="s">
        <v>107</v>
      </c>
      <c r="S8" s="178" t="s">
        <v>118</v>
      </c>
      <c r="T8" s="178" t="s">
        <v>131</v>
      </c>
      <c r="U8" s="178" t="s">
        <v>133</v>
      </c>
    </row>
    <row r="9" spans="1:21" ht="14.25" customHeight="1">
      <c r="A9" s="621" t="s">
        <v>12</v>
      </c>
      <c r="B9" s="622"/>
      <c r="C9" s="263">
        <v>1737635223</v>
      </c>
      <c r="D9" s="263">
        <v>1158804021</v>
      </c>
      <c r="E9" s="263">
        <v>578831202</v>
      </c>
      <c r="F9" s="263">
        <v>45412956</v>
      </c>
      <c r="G9" s="263">
        <v>0</v>
      </c>
      <c r="H9" s="263">
        <v>1692222267</v>
      </c>
      <c r="I9" s="263">
        <v>935486633</v>
      </c>
      <c r="J9" s="263">
        <v>177407118</v>
      </c>
      <c r="K9" s="263">
        <v>160613150</v>
      </c>
      <c r="L9" s="263">
        <v>16769151</v>
      </c>
      <c r="M9" s="263">
        <v>24817</v>
      </c>
      <c r="N9" s="263">
        <v>757137764</v>
      </c>
      <c r="O9" s="263">
        <v>616255</v>
      </c>
      <c r="P9" s="263">
        <v>325496</v>
      </c>
      <c r="Q9" s="263">
        <v>725550238</v>
      </c>
      <c r="R9" s="263">
        <v>30083996</v>
      </c>
      <c r="S9" s="263">
        <v>1101400</v>
      </c>
      <c r="T9" s="263">
        <v>1514815149</v>
      </c>
      <c r="U9" s="264">
        <v>0.18964153173528028</v>
      </c>
    </row>
    <row r="10" spans="1:21" s="109" customFormat="1" ht="13.5" customHeight="1">
      <c r="A10" s="162" t="str">
        <f>'04'!A10</f>
        <v>A</v>
      </c>
      <c r="B10" s="180" t="str">
        <f>'04'!B10</f>
        <v>Cục THADS</v>
      </c>
      <c r="C10" s="263">
        <v>212096719</v>
      </c>
      <c r="D10" s="263">
        <v>126746699</v>
      </c>
      <c r="E10" s="263">
        <v>85350020</v>
      </c>
      <c r="F10" s="263">
        <v>15095780</v>
      </c>
      <c r="G10" s="263">
        <v>0</v>
      </c>
      <c r="H10" s="263">
        <v>197000939</v>
      </c>
      <c r="I10" s="263">
        <v>160329585</v>
      </c>
      <c r="J10" s="263">
        <v>13253096</v>
      </c>
      <c r="K10" s="263">
        <v>13092851</v>
      </c>
      <c r="L10" s="263">
        <v>160245</v>
      </c>
      <c r="M10" s="263">
        <v>0</v>
      </c>
      <c r="N10" s="263">
        <v>147076489</v>
      </c>
      <c r="O10" s="263">
        <v>0</v>
      </c>
      <c r="P10" s="263">
        <v>0</v>
      </c>
      <c r="Q10" s="263">
        <v>36671354</v>
      </c>
      <c r="R10" s="263">
        <v>0</v>
      </c>
      <c r="S10" s="263">
        <v>0</v>
      </c>
      <c r="T10" s="263">
        <v>183747843</v>
      </c>
      <c r="U10" s="264">
        <v>0.0826615749052179</v>
      </c>
    </row>
    <row r="11" spans="1:21" s="109" customFormat="1" ht="13.5" customHeight="1">
      <c r="A11" s="182" t="str">
        <f>'04'!A11</f>
        <v>1</v>
      </c>
      <c r="B11" s="183" t="str">
        <f>'04'!B11</f>
        <v>Nguyễn Văn Thủy</v>
      </c>
      <c r="C11" s="263">
        <v>0</v>
      </c>
      <c r="D11" s="163">
        <v>0</v>
      </c>
      <c r="E11" s="132">
        <v>0</v>
      </c>
      <c r="F11" s="132">
        <v>0</v>
      </c>
      <c r="G11" s="132"/>
      <c r="H11" s="263">
        <v>0</v>
      </c>
      <c r="I11" s="263">
        <v>0</v>
      </c>
      <c r="J11" s="263">
        <v>0</v>
      </c>
      <c r="K11" s="132">
        <v>0</v>
      </c>
      <c r="L11" s="132">
        <v>0</v>
      </c>
      <c r="M11" s="132">
        <v>0</v>
      </c>
      <c r="N11" s="132">
        <v>0</v>
      </c>
      <c r="O11" s="132">
        <v>0</v>
      </c>
      <c r="P11" s="132">
        <v>0</v>
      </c>
      <c r="Q11" s="132">
        <v>0</v>
      </c>
      <c r="R11" s="132">
        <v>0</v>
      </c>
      <c r="S11" s="132">
        <v>0</v>
      </c>
      <c r="T11" s="263">
        <v>0</v>
      </c>
      <c r="U11" s="264" t="s">
        <v>474</v>
      </c>
    </row>
    <row r="12" spans="1:21" s="109" customFormat="1" ht="13.5" customHeight="1">
      <c r="A12" s="182" t="str">
        <f>'04'!A12</f>
        <v>2</v>
      </c>
      <c r="B12" s="183" t="str">
        <f>'04'!B12</f>
        <v>Trần Minh Tý</v>
      </c>
      <c r="C12" s="263">
        <v>9663192</v>
      </c>
      <c r="D12" s="163">
        <v>6846126</v>
      </c>
      <c r="E12" s="132">
        <v>2817066</v>
      </c>
      <c r="F12" s="132">
        <v>806692</v>
      </c>
      <c r="G12" s="132"/>
      <c r="H12" s="263">
        <v>8856500</v>
      </c>
      <c r="I12" s="263">
        <v>5483173</v>
      </c>
      <c r="J12" s="263">
        <v>325502</v>
      </c>
      <c r="K12" s="132">
        <v>165257</v>
      </c>
      <c r="L12" s="132">
        <v>160245</v>
      </c>
      <c r="M12" s="132">
        <v>0</v>
      </c>
      <c r="N12" s="132">
        <v>5157671</v>
      </c>
      <c r="O12" s="132">
        <v>0</v>
      </c>
      <c r="P12" s="132">
        <v>0</v>
      </c>
      <c r="Q12" s="132">
        <v>3373327</v>
      </c>
      <c r="R12" s="132">
        <v>0</v>
      </c>
      <c r="S12" s="132">
        <v>0</v>
      </c>
      <c r="T12" s="263">
        <v>8530998</v>
      </c>
      <c r="U12" s="264">
        <v>0.05936380267410859</v>
      </c>
    </row>
    <row r="13" spans="1:21" s="109" customFormat="1" ht="13.5" customHeight="1">
      <c r="A13" s="182" t="str">
        <f>'04'!A13</f>
        <v>3</v>
      </c>
      <c r="B13" s="183" t="str">
        <f>'04'!B13</f>
        <v>Lê Phước Bé Sáu</v>
      </c>
      <c r="C13" s="263">
        <v>110709148</v>
      </c>
      <c r="D13" s="163">
        <v>29548393</v>
      </c>
      <c r="E13" s="132">
        <v>81160755</v>
      </c>
      <c r="F13" s="132">
        <v>0</v>
      </c>
      <c r="G13" s="132"/>
      <c r="H13" s="263">
        <v>110709148</v>
      </c>
      <c r="I13" s="263">
        <v>88024115</v>
      </c>
      <c r="J13" s="263">
        <v>1427139</v>
      </c>
      <c r="K13" s="132">
        <v>1427139</v>
      </c>
      <c r="L13" s="132">
        <v>0</v>
      </c>
      <c r="M13" s="132">
        <v>0</v>
      </c>
      <c r="N13" s="132">
        <v>86596976</v>
      </c>
      <c r="O13" s="132">
        <v>0</v>
      </c>
      <c r="P13" s="132">
        <v>0</v>
      </c>
      <c r="Q13" s="132">
        <v>22685033</v>
      </c>
      <c r="R13" s="132">
        <v>0</v>
      </c>
      <c r="S13" s="132">
        <v>0</v>
      </c>
      <c r="T13" s="263">
        <v>109282009</v>
      </c>
      <c r="U13" s="264">
        <v>0.01621304570912187</v>
      </c>
    </row>
    <row r="14" spans="1:21" s="109" customFormat="1" ht="13.5" customHeight="1">
      <c r="A14" s="182" t="str">
        <f>'04'!A14</f>
        <v>4</v>
      </c>
      <c r="B14" s="183" t="str">
        <f>'04'!B14</f>
        <v>Mai Thị Thu Cúc</v>
      </c>
      <c r="C14" s="263">
        <v>2505727</v>
      </c>
      <c r="D14" s="163">
        <v>1735759</v>
      </c>
      <c r="E14" s="132">
        <v>769968</v>
      </c>
      <c r="F14" s="132">
        <v>0</v>
      </c>
      <c r="G14" s="132"/>
      <c r="H14" s="263">
        <v>2505727</v>
      </c>
      <c r="I14" s="263">
        <v>2505727</v>
      </c>
      <c r="J14" s="263">
        <v>58692</v>
      </c>
      <c r="K14" s="132">
        <v>58692</v>
      </c>
      <c r="L14" s="132">
        <v>0</v>
      </c>
      <c r="M14" s="132">
        <v>0</v>
      </c>
      <c r="N14" s="132">
        <v>2447035</v>
      </c>
      <c r="O14" s="132">
        <v>0</v>
      </c>
      <c r="P14" s="132">
        <v>0</v>
      </c>
      <c r="Q14" s="132">
        <v>0</v>
      </c>
      <c r="R14" s="132">
        <v>0</v>
      </c>
      <c r="S14" s="132">
        <v>0</v>
      </c>
      <c r="T14" s="263">
        <v>2447035</v>
      </c>
      <c r="U14" s="264">
        <v>0.02342314226569774</v>
      </c>
    </row>
    <row r="15" spans="1:21" s="109" customFormat="1" ht="13.5" customHeight="1">
      <c r="A15" s="182" t="str">
        <f>'04'!A15</f>
        <v>5</v>
      </c>
      <c r="B15" s="183" t="str">
        <f>'04'!B15</f>
        <v>Vũ Quang Hiện</v>
      </c>
      <c r="C15" s="263">
        <v>66133115</v>
      </c>
      <c r="D15" s="163">
        <v>66131915</v>
      </c>
      <c r="E15" s="132">
        <v>1200</v>
      </c>
      <c r="F15" s="132">
        <v>0</v>
      </c>
      <c r="G15" s="132"/>
      <c r="H15" s="263">
        <v>66133115</v>
      </c>
      <c r="I15" s="263">
        <v>58468727</v>
      </c>
      <c r="J15" s="263">
        <v>5601200</v>
      </c>
      <c r="K15" s="132">
        <v>5601200</v>
      </c>
      <c r="L15" s="132">
        <v>0</v>
      </c>
      <c r="M15" s="132">
        <v>0</v>
      </c>
      <c r="N15" s="132">
        <v>52867527</v>
      </c>
      <c r="O15" s="132">
        <v>0</v>
      </c>
      <c r="P15" s="132">
        <v>0</v>
      </c>
      <c r="Q15" s="132">
        <v>7664388</v>
      </c>
      <c r="R15" s="132">
        <v>0</v>
      </c>
      <c r="S15" s="132">
        <v>0</v>
      </c>
      <c r="T15" s="263">
        <v>60531915</v>
      </c>
      <c r="U15" s="264">
        <v>0.09579822047434007</v>
      </c>
    </row>
    <row r="16" spans="1:21" s="109" customFormat="1" ht="13.5" customHeight="1">
      <c r="A16" s="182" t="str">
        <f>'04'!A16</f>
        <v>6</v>
      </c>
      <c r="B16" s="183" t="str">
        <f>'04'!B16</f>
        <v>Nguyễn Minh Tấn</v>
      </c>
      <c r="C16" s="263">
        <v>594386</v>
      </c>
      <c r="D16" s="163">
        <v>0</v>
      </c>
      <c r="E16" s="132">
        <v>594386</v>
      </c>
      <c r="F16" s="132">
        <v>0</v>
      </c>
      <c r="G16" s="132"/>
      <c r="H16" s="263">
        <v>594386</v>
      </c>
      <c r="I16" s="263">
        <v>594386</v>
      </c>
      <c r="J16" s="263">
        <v>594385</v>
      </c>
      <c r="K16" s="132">
        <v>594385</v>
      </c>
      <c r="L16" s="132">
        <v>0</v>
      </c>
      <c r="M16" s="132">
        <v>0</v>
      </c>
      <c r="N16" s="132">
        <v>1</v>
      </c>
      <c r="O16" s="132">
        <v>0</v>
      </c>
      <c r="P16" s="132">
        <v>0</v>
      </c>
      <c r="Q16" s="132">
        <v>0</v>
      </c>
      <c r="R16" s="132">
        <v>0</v>
      </c>
      <c r="S16" s="132">
        <v>0</v>
      </c>
      <c r="T16" s="263">
        <v>1</v>
      </c>
      <c r="U16" s="264">
        <v>0.9999983175915987</v>
      </c>
    </row>
    <row r="17" spans="1:21" s="109" customFormat="1" ht="13.5" customHeight="1">
      <c r="A17" s="182" t="str">
        <f>'04'!A17</f>
        <v>7</v>
      </c>
      <c r="B17" s="183" t="str">
        <f>'04'!B17</f>
        <v>Nguyễn Kim Tuân</v>
      </c>
      <c r="C17" s="263">
        <v>2764586</v>
      </c>
      <c r="D17" s="163">
        <v>2763986</v>
      </c>
      <c r="E17" s="132">
        <v>600</v>
      </c>
      <c r="F17" s="132">
        <v>0</v>
      </c>
      <c r="G17" s="132"/>
      <c r="H17" s="263">
        <v>2764586</v>
      </c>
      <c r="I17" s="263">
        <v>600</v>
      </c>
      <c r="J17" s="263">
        <v>300</v>
      </c>
      <c r="K17" s="132">
        <v>300</v>
      </c>
      <c r="L17" s="132">
        <v>0</v>
      </c>
      <c r="M17" s="132">
        <v>0</v>
      </c>
      <c r="N17" s="132">
        <v>300</v>
      </c>
      <c r="O17" s="132">
        <v>0</v>
      </c>
      <c r="P17" s="132">
        <v>0</v>
      </c>
      <c r="Q17" s="132">
        <v>2763986</v>
      </c>
      <c r="R17" s="132">
        <v>0</v>
      </c>
      <c r="S17" s="132">
        <v>0</v>
      </c>
      <c r="T17" s="263">
        <v>2764286</v>
      </c>
      <c r="U17" s="264">
        <v>0.5</v>
      </c>
    </row>
    <row r="18" spans="1:21" s="109" customFormat="1" ht="13.5" customHeight="1">
      <c r="A18" s="182" t="str">
        <f>'04'!A18</f>
        <v>8</v>
      </c>
      <c r="B18" s="183" t="str">
        <f>'04'!B18</f>
        <v>Đỗ Thành Lơ</v>
      </c>
      <c r="C18" s="263">
        <v>192199</v>
      </c>
      <c r="D18" s="163">
        <v>187354</v>
      </c>
      <c r="E18" s="132">
        <v>4845</v>
      </c>
      <c r="F18" s="132">
        <v>0</v>
      </c>
      <c r="G18" s="132"/>
      <c r="H18" s="263">
        <v>192199</v>
      </c>
      <c r="I18" s="263">
        <v>7579</v>
      </c>
      <c r="J18" s="263">
        <v>600</v>
      </c>
      <c r="K18" s="132">
        <v>600</v>
      </c>
      <c r="L18" s="132">
        <v>0</v>
      </c>
      <c r="M18" s="132">
        <v>0</v>
      </c>
      <c r="N18" s="132">
        <v>6979</v>
      </c>
      <c r="O18" s="132">
        <v>0</v>
      </c>
      <c r="P18" s="132">
        <v>0</v>
      </c>
      <c r="Q18" s="132">
        <v>184620</v>
      </c>
      <c r="R18" s="132">
        <v>0</v>
      </c>
      <c r="S18" s="132">
        <v>0</v>
      </c>
      <c r="T18" s="263">
        <v>191599</v>
      </c>
      <c r="U18" s="264">
        <v>0.07916611690196595</v>
      </c>
    </row>
    <row r="19" spans="1:21" s="109" customFormat="1" ht="13.5" customHeight="1">
      <c r="A19" s="182" t="str">
        <f>'04'!A19</f>
        <v>9</v>
      </c>
      <c r="B19" s="183" t="str">
        <f>'04'!B19</f>
        <v>Bùi Văn Khanh</v>
      </c>
      <c r="C19" s="263">
        <v>900</v>
      </c>
      <c r="D19" s="163">
        <v>0</v>
      </c>
      <c r="E19" s="132">
        <v>900</v>
      </c>
      <c r="F19" s="132">
        <v>0</v>
      </c>
      <c r="G19" s="132"/>
      <c r="H19" s="263">
        <v>900</v>
      </c>
      <c r="I19" s="263">
        <v>900</v>
      </c>
      <c r="J19" s="263">
        <v>900</v>
      </c>
      <c r="K19" s="132">
        <v>900</v>
      </c>
      <c r="L19" s="132">
        <v>0</v>
      </c>
      <c r="M19" s="132">
        <v>0</v>
      </c>
      <c r="N19" s="132">
        <v>0</v>
      </c>
      <c r="O19" s="132">
        <v>0</v>
      </c>
      <c r="P19" s="132">
        <v>0</v>
      </c>
      <c r="Q19" s="132">
        <v>0</v>
      </c>
      <c r="R19" s="132">
        <v>0</v>
      </c>
      <c r="S19" s="132">
        <v>0</v>
      </c>
      <c r="T19" s="263">
        <v>0</v>
      </c>
      <c r="U19" s="264">
        <v>1</v>
      </c>
    </row>
    <row r="20" spans="1:21" s="109" customFormat="1" ht="13.5" customHeight="1">
      <c r="A20" s="182" t="str">
        <f>'04'!A20</f>
        <v>10</v>
      </c>
      <c r="B20" s="183" t="str">
        <f>'04'!B20</f>
        <v>Nguyễn Văn Bạc</v>
      </c>
      <c r="C20" s="263">
        <v>19533166</v>
      </c>
      <c r="D20" s="163">
        <v>19533166</v>
      </c>
      <c r="E20" s="132">
        <v>0</v>
      </c>
      <c r="F20" s="132">
        <v>14289088</v>
      </c>
      <c r="G20" s="132"/>
      <c r="H20" s="263">
        <v>5244078</v>
      </c>
      <c r="I20" s="263">
        <v>5244078</v>
      </c>
      <c r="J20" s="263">
        <v>5244078</v>
      </c>
      <c r="K20" s="132">
        <v>5244078</v>
      </c>
      <c r="L20" s="132">
        <v>0</v>
      </c>
      <c r="M20" s="132">
        <v>0</v>
      </c>
      <c r="N20" s="132">
        <v>0</v>
      </c>
      <c r="O20" s="132">
        <v>0</v>
      </c>
      <c r="P20" s="132">
        <v>0</v>
      </c>
      <c r="Q20" s="132">
        <v>0</v>
      </c>
      <c r="R20" s="132">
        <v>0</v>
      </c>
      <c r="S20" s="132">
        <v>0</v>
      </c>
      <c r="T20" s="263">
        <v>0</v>
      </c>
      <c r="U20" s="264">
        <v>1</v>
      </c>
    </row>
    <row r="21" spans="1:21" s="109" customFormat="1" ht="13.5" customHeight="1">
      <c r="A21" s="182" t="str">
        <f>'04'!A21</f>
        <v>11</v>
      </c>
      <c r="B21" s="183" t="str">
        <f>'04'!B21</f>
        <v>Trần Công Bằng</v>
      </c>
      <c r="C21" s="263">
        <v>300</v>
      </c>
      <c r="D21" s="163">
        <v>0</v>
      </c>
      <c r="E21" s="132">
        <v>300</v>
      </c>
      <c r="F21" s="132">
        <v>0</v>
      </c>
      <c r="G21" s="132"/>
      <c r="H21" s="263">
        <v>300</v>
      </c>
      <c r="I21" s="263">
        <v>300</v>
      </c>
      <c r="J21" s="263">
        <v>300</v>
      </c>
      <c r="K21" s="132">
        <v>300</v>
      </c>
      <c r="L21" s="132">
        <v>0</v>
      </c>
      <c r="M21" s="132">
        <v>0</v>
      </c>
      <c r="N21" s="132">
        <v>0</v>
      </c>
      <c r="O21" s="132">
        <v>0</v>
      </c>
      <c r="P21" s="132">
        <v>0</v>
      </c>
      <c r="Q21" s="132">
        <v>0</v>
      </c>
      <c r="R21" s="132">
        <v>0</v>
      </c>
      <c r="S21" s="132">
        <v>0</v>
      </c>
      <c r="T21" s="263">
        <v>0</v>
      </c>
      <c r="U21" s="264">
        <v>1</v>
      </c>
    </row>
    <row r="22" spans="1:21" s="258" customFormat="1" ht="13.5" customHeight="1">
      <c r="A22" s="256" t="str">
        <f>'04'!A22</f>
        <v>…</v>
      </c>
      <c r="B22" s="257" t="str">
        <f>'04'!B22</f>
        <v>….</v>
      </c>
      <c r="C22" s="265">
        <v>0</v>
      </c>
      <c r="D22" s="265">
        <v>0</v>
      </c>
      <c r="E22" s="265">
        <v>0</v>
      </c>
      <c r="F22" s="265">
        <v>0</v>
      </c>
      <c r="G22" s="265">
        <v>0</v>
      </c>
      <c r="H22" s="265">
        <v>0</v>
      </c>
      <c r="I22" s="265">
        <v>0</v>
      </c>
      <c r="J22" s="265">
        <v>0</v>
      </c>
      <c r="K22" s="265">
        <v>0</v>
      </c>
      <c r="L22" s="265">
        <v>0</v>
      </c>
      <c r="M22" s="265">
        <v>0</v>
      </c>
      <c r="N22" s="265">
        <v>0</v>
      </c>
      <c r="O22" s="265">
        <v>0</v>
      </c>
      <c r="P22" s="265">
        <v>0</v>
      </c>
      <c r="Q22" s="265">
        <v>0</v>
      </c>
      <c r="R22" s="265">
        <v>0</v>
      </c>
      <c r="S22" s="265">
        <v>0</v>
      </c>
      <c r="T22" s="265">
        <v>0</v>
      </c>
      <c r="U22" s="266"/>
    </row>
    <row r="23" spans="1:21" s="109" customFormat="1" ht="13.5" customHeight="1">
      <c r="A23" s="162" t="str">
        <f>'04'!A23</f>
        <v>B</v>
      </c>
      <c r="B23" s="180" t="str">
        <f>'04'!B23</f>
        <v>Các Chi cục</v>
      </c>
      <c r="C23" s="198">
        <v>1525538504</v>
      </c>
      <c r="D23" s="198">
        <v>1032057322</v>
      </c>
      <c r="E23" s="198">
        <v>493481182</v>
      </c>
      <c r="F23" s="198">
        <v>30317176</v>
      </c>
      <c r="G23" s="198">
        <v>0</v>
      </c>
      <c r="H23" s="198">
        <v>1495221328</v>
      </c>
      <c r="I23" s="198">
        <v>775157048</v>
      </c>
      <c r="J23" s="198">
        <v>164154022</v>
      </c>
      <c r="K23" s="198">
        <v>147520299</v>
      </c>
      <c r="L23" s="198">
        <v>16608906</v>
      </c>
      <c r="M23" s="198">
        <v>24817</v>
      </c>
      <c r="N23" s="198">
        <v>610061275</v>
      </c>
      <c r="O23" s="198">
        <v>616255</v>
      </c>
      <c r="P23" s="198">
        <v>325496</v>
      </c>
      <c r="Q23" s="198">
        <v>688878884</v>
      </c>
      <c r="R23" s="198">
        <v>30083996</v>
      </c>
      <c r="S23" s="198">
        <v>1101400</v>
      </c>
      <c r="T23" s="198">
        <v>1331067306</v>
      </c>
      <c r="U23" s="199">
        <v>0.8986700246674432</v>
      </c>
    </row>
    <row r="24" spans="1:21" s="111" customFormat="1" ht="15.75" customHeight="1">
      <c r="A24" s="162" t="str">
        <f>'04'!A24</f>
        <v>I</v>
      </c>
      <c r="B24" s="180" t="str">
        <f>'04'!B24</f>
        <v>H Tân Hồng</v>
      </c>
      <c r="C24" s="263">
        <v>112455977</v>
      </c>
      <c r="D24" s="263">
        <v>54449709</v>
      </c>
      <c r="E24" s="263">
        <v>58006268</v>
      </c>
      <c r="F24" s="263">
        <v>434651</v>
      </c>
      <c r="G24" s="263">
        <v>0</v>
      </c>
      <c r="H24" s="263">
        <v>112021326</v>
      </c>
      <c r="I24" s="263">
        <v>79842065</v>
      </c>
      <c r="J24" s="263">
        <v>6073137</v>
      </c>
      <c r="K24" s="263">
        <v>5957245</v>
      </c>
      <c r="L24" s="263">
        <v>115892</v>
      </c>
      <c r="M24" s="263">
        <v>0</v>
      </c>
      <c r="N24" s="263">
        <v>73768928</v>
      </c>
      <c r="O24" s="263">
        <v>0</v>
      </c>
      <c r="P24" s="263">
        <v>0</v>
      </c>
      <c r="Q24" s="263">
        <v>31252013</v>
      </c>
      <c r="R24" s="263">
        <v>927248</v>
      </c>
      <c r="S24" s="263">
        <v>0</v>
      </c>
      <c r="T24" s="263">
        <v>105948189</v>
      </c>
      <c r="U24" s="264">
        <v>0.07606437784393477</v>
      </c>
    </row>
    <row r="25" spans="1:21" s="109" customFormat="1" ht="15.75" customHeight="1">
      <c r="A25" s="162" t="str">
        <f>'04'!A25</f>
        <v>1</v>
      </c>
      <c r="B25" s="180" t="str">
        <f>'04'!B25</f>
        <v>Phạm Thị Phú</v>
      </c>
      <c r="C25" s="263">
        <v>21079776</v>
      </c>
      <c r="D25" s="132">
        <v>799865</v>
      </c>
      <c r="E25" s="132">
        <v>20279911</v>
      </c>
      <c r="F25" s="132"/>
      <c r="G25" s="132"/>
      <c r="H25" s="263">
        <v>21079776</v>
      </c>
      <c r="I25" s="263">
        <v>20459221</v>
      </c>
      <c r="J25" s="263">
        <v>691515</v>
      </c>
      <c r="K25" s="132">
        <v>691515</v>
      </c>
      <c r="L25" s="132"/>
      <c r="M25" s="132"/>
      <c r="N25" s="132">
        <v>19767706</v>
      </c>
      <c r="O25" s="132"/>
      <c r="P25" s="132"/>
      <c r="Q25" s="132">
        <v>620555</v>
      </c>
      <c r="R25" s="132"/>
      <c r="S25" s="132"/>
      <c r="T25" s="263">
        <v>20388261</v>
      </c>
      <c r="U25" s="264">
        <v>0.033799673995407745</v>
      </c>
    </row>
    <row r="26" spans="1:21" s="109" customFormat="1" ht="15.75" customHeight="1">
      <c r="A26" s="162">
        <f>'04'!A26</f>
        <v>2</v>
      </c>
      <c r="B26" s="180" t="str">
        <f>'04'!B26</f>
        <v>Phạm Hoàng Sơn</v>
      </c>
      <c r="C26" s="263">
        <v>48717163</v>
      </c>
      <c r="D26" s="132">
        <v>30562847</v>
      </c>
      <c r="E26" s="132">
        <v>18154316</v>
      </c>
      <c r="F26" s="132">
        <v>434651</v>
      </c>
      <c r="G26" s="132"/>
      <c r="H26" s="263">
        <v>48282512</v>
      </c>
      <c r="I26" s="263">
        <v>33980100</v>
      </c>
      <c r="J26" s="263">
        <v>2924413</v>
      </c>
      <c r="K26" s="132">
        <v>2913733</v>
      </c>
      <c r="L26" s="132">
        <v>10680</v>
      </c>
      <c r="M26" s="132"/>
      <c r="N26" s="132">
        <v>31055687</v>
      </c>
      <c r="O26" s="132"/>
      <c r="P26" s="132"/>
      <c r="Q26" s="132">
        <v>14302412</v>
      </c>
      <c r="R26" s="132"/>
      <c r="S26" s="132"/>
      <c r="T26" s="263">
        <v>45358099</v>
      </c>
      <c r="U26" s="264">
        <v>0.08606251894491188</v>
      </c>
    </row>
    <row r="27" spans="1:21" s="109" customFormat="1" ht="15.75">
      <c r="A27" s="162">
        <f>'04'!A27</f>
        <v>3</v>
      </c>
      <c r="B27" s="180" t="str">
        <f>'04'!B27</f>
        <v>Nguyễn Văn Lực</v>
      </c>
      <c r="C27" s="263">
        <v>42659038</v>
      </c>
      <c r="D27" s="132">
        <v>23086997</v>
      </c>
      <c r="E27" s="132">
        <v>19572041</v>
      </c>
      <c r="F27" s="132"/>
      <c r="G27" s="132"/>
      <c r="H27" s="263">
        <v>42659038</v>
      </c>
      <c r="I27" s="263">
        <v>25402744</v>
      </c>
      <c r="J27" s="263">
        <v>2457209</v>
      </c>
      <c r="K27" s="132">
        <v>2351997</v>
      </c>
      <c r="L27" s="132">
        <v>105212</v>
      </c>
      <c r="M27" s="132"/>
      <c r="N27" s="132">
        <v>22945535</v>
      </c>
      <c r="O27" s="132"/>
      <c r="P27" s="132"/>
      <c r="Q27" s="132">
        <v>16329046</v>
      </c>
      <c r="R27" s="132">
        <v>927248</v>
      </c>
      <c r="S27" s="132"/>
      <c r="T27" s="263">
        <v>40201829</v>
      </c>
      <c r="U27" s="264">
        <v>0.09673006191772038</v>
      </c>
    </row>
    <row r="28" spans="1:21" s="258" customFormat="1" ht="15.75" customHeight="1">
      <c r="A28" s="256" t="str">
        <f>'04'!A28</f>
        <v>…</v>
      </c>
      <c r="B28" s="257" t="str">
        <f>'04'!B28</f>
        <v>….</v>
      </c>
      <c r="C28" s="265">
        <v>0</v>
      </c>
      <c r="D28" s="265">
        <v>0</v>
      </c>
      <c r="E28" s="265">
        <v>0</v>
      </c>
      <c r="F28" s="265">
        <v>0</v>
      </c>
      <c r="G28" s="265">
        <v>0</v>
      </c>
      <c r="H28" s="265">
        <v>0</v>
      </c>
      <c r="I28" s="265">
        <v>0</v>
      </c>
      <c r="J28" s="265">
        <v>0</v>
      </c>
      <c r="K28" s="265">
        <v>0</v>
      </c>
      <c r="L28" s="265">
        <v>0</v>
      </c>
      <c r="M28" s="265">
        <v>0</v>
      </c>
      <c r="N28" s="265">
        <v>0</v>
      </c>
      <c r="O28" s="265">
        <v>0</v>
      </c>
      <c r="P28" s="265">
        <v>0</v>
      </c>
      <c r="Q28" s="265">
        <v>0</v>
      </c>
      <c r="R28" s="265">
        <v>0</v>
      </c>
      <c r="S28" s="265">
        <v>0</v>
      </c>
      <c r="T28" s="265">
        <v>0</v>
      </c>
      <c r="U28" s="266" t="s">
        <v>474</v>
      </c>
    </row>
    <row r="29" spans="1:21" s="109" customFormat="1" ht="15.75">
      <c r="A29" s="162" t="str">
        <f>'04'!A29</f>
        <v>II</v>
      </c>
      <c r="B29" s="180" t="str">
        <f>'04'!B29</f>
        <v>TX Hồng Ngự</v>
      </c>
      <c r="C29" s="263">
        <v>67919080</v>
      </c>
      <c r="D29" s="263">
        <v>45984137</v>
      </c>
      <c r="E29" s="263">
        <v>21934943</v>
      </c>
      <c r="F29" s="263">
        <v>4503362</v>
      </c>
      <c r="G29" s="263">
        <v>0</v>
      </c>
      <c r="H29" s="263">
        <v>63415718</v>
      </c>
      <c r="I29" s="263">
        <v>28324630</v>
      </c>
      <c r="J29" s="263">
        <v>8421323</v>
      </c>
      <c r="K29" s="263">
        <v>8192927</v>
      </c>
      <c r="L29" s="263">
        <v>228396</v>
      </c>
      <c r="M29" s="263">
        <v>0</v>
      </c>
      <c r="N29" s="263">
        <v>19903307</v>
      </c>
      <c r="O29" s="263">
        <v>0</v>
      </c>
      <c r="P29" s="263">
        <v>0</v>
      </c>
      <c r="Q29" s="263">
        <v>33436116</v>
      </c>
      <c r="R29" s="263">
        <v>1638260</v>
      </c>
      <c r="S29" s="263">
        <v>16712</v>
      </c>
      <c r="T29" s="263">
        <v>54994395</v>
      </c>
      <c r="U29" s="264">
        <v>0.29731449272241156</v>
      </c>
    </row>
    <row r="30" spans="1:21" s="109" customFormat="1" ht="15.75">
      <c r="A30" s="182" t="str">
        <f>'04'!A30</f>
        <v>1</v>
      </c>
      <c r="B30" s="183" t="str">
        <f>'04'!B30</f>
        <v>Nguyễn Văn Hiếu</v>
      </c>
      <c r="C30" s="267">
        <v>4200</v>
      </c>
      <c r="D30" s="184"/>
      <c r="E30" s="184">
        <v>4200</v>
      </c>
      <c r="F30" s="184"/>
      <c r="G30" s="184"/>
      <c r="H30" s="267">
        <v>4200</v>
      </c>
      <c r="I30" s="267">
        <v>4200</v>
      </c>
      <c r="J30" s="267">
        <v>4200</v>
      </c>
      <c r="K30" s="184">
        <v>4200</v>
      </c>
      <c r="L30" s="184"/>
      <c r="M30" s="184"/>
      <c r="N30" s="184"/>
      <c r="O30" s="184"/>
      <c r="P30" s="184"/>
      <c r="Q30" s="184"/>
      <c r="R30" s="184"/>
      <c r="S30" s="184"/>
      <c r="T30" s="263">
        <v>0</v>
      </c>
      <c r="U30" s="264">
        <v>1</v>
      </c>
    </row>
    <row r="31" spans="1:21" s="109" customFormat="1" ht="15.75">
      <c r="A31" s="182" t="str">
        <f>'04'!A31</f>
        <v>2</v>
      </c>
      <c r="B31" s="183" t="str">
        <f>'04'!B31</f>
        <v>Nguyễn Ngọc Được</v>
      </c>
      <c r="C31" s="267">
        <v>35160650</v>
      </c>
      <c r="D31" s="184">
        <v>22909450</v>
      </c>
      <c r="E31" s="184">
        <v>12251200</v>
      </c>
      <c r="F31" s="184">
        <v>3470802</v>
      </c>
      <c r="G31" s="184"/>
      <c r="H31" s="267">
        <v>31689848</v>
      </c>
      <c r="I31" s="267">
        <v>6836098</v>
      </c>
      <c r="J31" s="267">
        <v>4081538</v>
      </c>
      <c r="K31" s="184">
        <v>3904448</v>
      </c>
      <c r="L31" s="184">
        <v>177090</v>
      </c>
      <c r="M31" s="184"/>
      <c r="N31" s="184">
        <v>2754560</v>
      </c>
      <c r="O31" s="184"/>
      <c r="P31" s="184"/>
      <c r="Q31" s="184">
        <v>23215490</v>
      </c>
      <c r="R31" s="184">
        <v>1638260</v>
      </c>
      <c r="S31" s="184"/>
      <c r="T31" s="263">
        <v>27608310</v>
      </c>
      <c r="U31" s="264">
        <v>0.5970566835057075</v>
      </c>
    </row>
    <row r="32" spans="1:21" s="109" customFormat="1" ht="15.75">
      <c r="A32" s="182" t="str">
        <f>'04'!A32</f>
        <v>3</v>
      </c>
      <c r="B32" s="183" t="str">
        <f>'04'!B32</f>
        <v>Nguyễn Thanh Tuấn</v>
      </c>
      <c r="C32" s="267">
        <v>15841896</v>
      </c>
      <c r="D32" s="184">
        <v>13479652</v>
      </c>
      <c r="E32" s="184">
        <v>2362244</v>
      </c>
      <c r="F32" s="184">
        <v>1032560</v>
      </c>
      <c r="G32" s="184"/>
      <c r="H32" s="267">
        <v>14809336</v>
      </c>
      <c r="I32" s="267">
        <v>6310614</v>
      </c>
      <c r="J32" s="267">
        <v>2090164</v>
      </c>
      <c r="K32" s="184">
        <v>2052855</v>
      </c>
      <c r="L32" s="184">
        <v>37309</v>
      </c>
      <c r="M32" s="184"/>
      <c r="N32" s="184">
        <v>4220450</v>
      </c>
      <c r="O32" s="184"/>
      <c r="P32" s="184"/>
      <c r="Q32" s="184">
        <v>8498722</v>
      </c>
      <c r="R32" s="184"/>
      <c r="S32" s="184"/>
      <c r="T32" s="263">
        <v>12719172</v>
      </c>
      <c r="U32" s="264">
        <v>0.33121404668388843</v>
      </c>
    </row>
    <row r="33" spans="1:21" s="109" customFormat="1" ht="15.75">
      <c r="A33" s="182" t="str">
        <f>'04'!A33</f>
        <v>4</v>
      </c>
      <c r="B33" s="183" t="str">
        <f>'04'!B33</f>
        <v>Huỳnh Văn Tuấn</v>
      </c>
      <c r="C33" s="267">
        <v>16912334</v>
      </c>
      <c r="D33" s="184">
        <v>9595035</v>
      </c>
      <c r="E33" s="184">
        <v>7317299</v>
      </c>
      <c r="F33" s="184"/>
      <c r="G33" s="184"/>
      <c r="H33" s="267">
        <v>16912334</v>
      </c>
      <c r="I33" s="267">
        <v>15173718</v>
      </c>
      <c r="J33" s="267">
        <v>2245421</v>
      </c>
      <c r="K33" s="184">
        <v>2231424</v>
      </c>
      <c r="L33" s="184">
        <v>13997</v>
      </c>
      <c r="M33" s="184"/>
      <c r="N33" s="184">
        <v>12928297</v>
      </c>
      <c r="O33" s="184"/>
      <c r="P33" s="184"/>
      <c r="Q33" s="184">
        <v>1721904</v>
      </c>
      <c r="R33" s="184"/>
      <c r="S33" s="184">
        <v>16712</v>
      </c>
      <c r="T33" s="263">
        <v>14666913</v>
      </c>
      <c r="U33" s="264">
        <v>0.14798093651140742</v>
      </c>
    </row>
    <row r="34" spans="1:21" s="258" customFormat="1" ht="15.75">
      <c r="A34" s="256" t="str">
        <f>'04'!A34</f>
        <v>…</v>
      </c>
      <c r="B34" s="257">
        <f>'04'!B34</f>
        <v>0</v>
      </c>
      <c r="C34" s="265">
        <v>0</v>
      </c>
      <c r="D34" s="265">
        <v>0</v>
      </c>
      <c r="E34" s="265">
        <v>0</v>
      </c>
      <c r="F34" s="265">
        <v>0</v>
      </c>
      <c r="G34" s="265">
        <v>0</v>
      </c>
      <c r="H34" s="265">
        <v>0</v>
      </c>
      <c r="I34" s="265">
        <v>0</v>
      </c>
      <c r="J34" s="265">
        <v>0</v>
      </c>
      <c r="K34" s="265">
        <v>0</v>
      </c>
      <c r="L34" s="265">
        <v>0</v>
      </c>
      <c r="M34" s="265">
        <v>0</v>
      </c>
      <c r="N34" s="265">
        <v>0</v>
      </c>
      <c r="O34" s="265">
        <v>0</v>
      </c>
      <c r="P34" s="265">
        <v>0</v>
      </c>
      <c r="Q34" s="265">
        <v>0</v>
      </c>
      <c r="R34" s="265">
        <v>0</v>
      </c>
      <c r="S34" s="265">
        <v>0</v>
      </c>
      <c r="T34" s="265">
        <v>0</v>
      </c>
      <c r="U34" s="266"/>
    </row>
    <row r="35" spans="1:21" s="111" customFormat="1" ht="15.75" customHeight="1">
      <c r="A35" s="162" t="str">
        <f>'04'!A35</f>
        <v>III</v>
      </c>
      <c r="B35" s="180" t="str">
        <f>'04'!B35</f>
        <v>H Hồng Ngự</v>
      </c>
      <c r="C35" s="263">
        <v>43030739</v>
      </c>
      <c r="D35" s="263">
        <v>24386303</v>
      </c>
      <c r="E35" s="263">
        <v>18644436</v>
      </c>
      <c r="F35" s="263">
        <v>84070</v>
      </c>
      <c r="G35" s="263">
        <v>0</v>
      </c>
      <c r="H35" s="263">
        <v>42946669</v>
      </c>
      <c r="I35" s="263">
        <v>23197929</v>
      </c>
      <c r="J35" s="263">
        <v>3773441</v>
      </c>
      <c r="K35" s="263">
        <v>3242518</v>
      </c>
      <c r="L35" s="263">
        <v>530923</v>
      </c>
      <c r="M35" s="263">
        <v>0</v>
      </c>
      <c r="N35" s="263">
        <v>19424488</v>
      </c>
      <c r="O35" s="263">
        <v>0</v>
      </c>
      <c r="P35" s="263">
        <v>0</v>
      </c>
      <c r="Q35" s="263">
        <v>17614244</v>
      </c>
      <c r="R35" s="263">
        <v>2134496</v>
      </c>
      <c r="S35" s="263">
        <v>0</v>
      </c>
      <c r="T35" s="263">
        <v>39173228</v>
      </c>
      <c r="U35" s="264">
        <v>0.16266283942846796</v>
      </c>
    </row>
    <row r="36" spans="1:21" s="109" customFormat="1" ht="15.75" customHeight="1">
      <c r="A36" s="182" t="str">
        <f>'04'!A36</f>
        <v>1</v>
      </c>
      <c r="B36" s="183" t="str">
        <f>'04'!B36</f>
        <v>Trịnh Văn Tươm</v>
      </c>
      <c r="C36" s="267">
        <v>125000</v>
      </c>
      <c r="D36" s="184"/>
      <c r="E36" s="184">
        <v>125000</v>
      </c>
      <c r="F36" s="184"/>
      <c r="G36" s="184"/>
      <c r="H36" s="267">
        <v>125000</v>
      </c>
      <c r="I36" s="267">
        <v>125000</v>
      </c>
      <c r="J36" s="267">
        <v>99400</v>
      </c>
      <c r="K36" s="184">
        <v>99400</v>
      </c>
      <c r="L36" s="184"/>
      <c r="M36" s="184"/>
      <c r="N36" s="184">
        <v>25600</v>
      </c>
      <c r="O36" s="184"/>
      <c r="P36" s="184"/>
      <c r="Q36" s="184"/>
      <c r="R36" s="184"/>
      <c r="S36" s="184"/>
      <c r="T36" s="263">
        <v>25600</v>
      </c>
      <c r="U36" s="264">
        <v>0.7952</v>
      </c>
    </row>
    <row r="37" spans="1:21" s="109" customFormat="1" ht="15.75" customHeight="1">
      <c r="A37" s="182" t="str">
        <f>'04'!A37</f>
        <v>2</v>
      </c>
      <c r="B37" s="183" t="str">
        <f>'04'!B37</f>
        <v>Nguyễn Văn Thế</v>
      </c>
      <c r="C37" s="267">
        <v>20826164</v>
      </c>
      <c r="D37" s="184">
        <v>14492098</v>
      </c>
      <c r="E37" s="184">
        <v>6334066</v>
      </c>
      <c r="F37" s="184">
        <v>69800</v>
      </c>
      <c r="G37" s="184"/>
      <c r="H37" s="267">
        <v>20756364</v>
      </c>
      <c r="I37" s="267">
        <v>6483373</v>
      </c>
      <c r="J37" s="267">
        <v>876358</v>
      </c>
      <c r="K37" s="184">
        <v>564811</v>
      </c>
      <c r="L37" s="184">
        <v>311547</v>
      </c>
      <c r="M37" s="184"/>
      <c r="N37" s="184">
        <v>5607015</v>
      </c>
      <c r="O37" s="184"/>
      <c r="P37" s="184"/>
      <c r="Q37" s="184">
        <v>12644723</v>
      </c>
      <c r="R37" s="184">
        <v>1628268</v>
      </c>
      <c r="S37" s="184"/>
      <c r="T37" s="263">
        <v>19880006</v>
      </c>
      <c r="U37" s="264">
        <v>0.13517007273837245</v>
      </c>
    </row>
    <row r="38" spans="1:21" s="109" customFormat="1" ht="15.75" customHeight="1">
      <c r="A38" s="182" t="str">
        <f>'04'!A38</f>
        <v>3</v>
      </c>
      <c r="B38" s="183" t="str">
        <f>'04'!B38</f>
        <v>Trương Văn Xuân</v>
      </c>
      <c r="C38" s="267">
        <v>13258877</v>
      </c>
      <c r="D38" s="184">
        <v>8067788</v>
      </c>
      <c r="E38" s="184">
        <v>5191089</v>
      </c>
      <c r="F38" s="184">
        <v>13970</v>
      </c>
      <c r="G38" s="184"/>
      <c r="H38" s="267">
        <v>13244907</v>
      </c>
      <c r="I38" s="267">
        <v>9561537</v>
      </c>
      <c r="J38" s="267">
        <v>1121221</v>
      </c>
      <c r="K38" s="184">
        <v>997721</v>
      </c>
      <c r="L38" s="184">
        <v>123500</v>
      </c>
      <c r="M38" s="184"/>
      <c r="N38" s="184">
        <v>8440316</v>
      </c>
      <c r="O38" s="184"/>
      <c r="P38" s="184"/>
      <c r="Q38" s="184">
        <v>3177142</v>
      </c>
      <c r="R38" s="184">
        <v>506228</v>
      </c>
      <c r="S38" s="184"/>
      <c r="T38" s="263">
        <v>12123686</v>
      </c>
      <c r="U38" s="264">
        <v>0.11726367842324932</v>
      </c>
    </row>
    <row r="39" spans="1:21" s="109" customFormat="1" ht="15.75">
      <c r="A39" s="182" t="str">
        <f>'04'!A39</f>
        <v>4</v>
      </c>
      <c r="B39" s="183" t="str">
        <f>'04'!B39</f>
        <v>Trần Mỹ Phương</v>
      </c>
      <c r="C39" s="267">
        <v>8820698</v>
      </c>
      <c r="D39" s="184">
        <v>1826417</v>
      </c>
      <c r="E39" s="184">
        <v>6994281</v>
      </c>
      <c r="F39" s="184">
        <v>300</v>
      </c>
      <c r="G39" s="184"/>
      <c r="H39" s="267">
        <v>8820398</v>
      </c>
      <c r="I39" s="267">
        <v>7028019</v>
      </c>
      <c r="J39" s="267">
        <v>1676462</v>
      </c>
      <c r="K39" s="184">
        <v>1580586</v>
      </c>
      <c r="L39" s="184">
        <v>95876</v>
      </c>
      <c r="M39" s="184"/>
      <c r="N39" s="184">
        <v>5351557</v>
      </c>
      <c r="O39" s="184"/>
      <c r="P39" s="184"/>
      <c r="Q39" s="184">
        <v>1792379</v>
      </c>
      <c r="R39" s="184"/>
      <c r="S39" s="184"/>
      <c r="T39" s="263">
        <v>7143936</v>
      </c>
      <c r="U39" s="264">
        <v>0.23853976490387974</v>
      </c>
    </row>
    <row r="40" spans="1:21" s="255" customFormat="1" ht="15.75" customHeight="1">
      <c r="A40" s="252" t="str">
        <f>'04'!A40</f>
        <v>…</v>
      </c>
      <c r="B40" s="253" t="str">
        <f>'04'!B40</f>
        <v>….</v>
      </c>
      <c r="C40" s="268">
        <v>0</v>
      </c>
      <c r="D40" s="268">
        <v>0</v>
      </c>
      <c r="E40" s="268">
        <v>0</v>
      </c>
      <c r="F40" s="268">
        <v>0</v>
      </c>
      <c r="G40" s="268">
        <v>0</v>
      </c>
      <c r="H40" s="268">
        <v>0</v>
      </c>
      <c r="I40" s="268">
        <v>0</v>
      </c>
      <c r="J40" s="268">
        <v>0</v>
      </c>
      <c r="K40" s="268"/>
      <c r="L40" s="268"/>
      <c r="M40" s="268"/>
      <c r="N40" s="268"/>
      <c r="O40" s="268"/>
      <c r="P40" s="268"/>
      <c r="Q40" s="268"/>
      <c r="R40" s="268"/>
      <c r="S40" s="268"/>
      <c r="T40" s="268">
        <v>0</v>
      </c>
      <c r="U40" s="269"/>
    </row>
    <row r="41" spans="1:21" s="109" customFormat="1" ht="15.75">
      <c r="A41" s="162" t="str">
        <f>'04'!A41</f>
        <v>IV</v>
      </c>
      <c r="B41" s="180" t="str">
        <f>'04'!B41</f>
        <v>H Tam Nông</v>
      </c>
      <c r="C41" s="263">
        <v>75553603</v>
      </c>
      <c r="D41" s="263">
        <v>34834521</v>
      </c>
      <c r="E41" s="263">
        <v>40719082</v>
      </c>
      <c r="F41" s="263">
        <v>350681</v>
      </c>
      <c r="G41" s="263">
        <v>0</v>
      </c>
      <c r="H41" s="263">
        <v>75202922</v>
      </c>
      <c r="I41" s="263">
        <v>46420064</v>
      </c>
      <c r="J41" s="263">
        <v>11984074</v>
      </c>
      <c r="K41" s="263">
        <v>11221870</v>
      </c>
      <c r="L41" s="263">
        <v>762204</v>
      </c>
      <c r="M41" s="263">
        <v>0</v>
      </c>
      <c r="N41" s="263">
        <v>34387990</v>
      </c>
      <c r="O41" s="263">
        <v>48000</v>
      </c>
      <c r="P41" s="263">
        <v>0</v>
      </c>
      <c r="Q41" s="263">
        <v>19641688</v>
      </c>
      <c r="R41" s="263">
        <v>9141170</v>
      </c>
      <c r="S41" s="263">
        <v>0</v>
      </c>
      <c r="T41" s="263">
        <v>63218848</v>
      </c>
      <c r="U41" s="264">
        <v>0.25816582243402336</v>
      </c>
    </row>
    <row r="42" spans="1:21" s="109" customFormat="1" ht="15.75">
      <c r="A42" s="182" t="str">
        <f>'04'!A42</f>
        <v>1</v>
      </c>
      <c r="B42" s="183" t="str">
        <f>'04'!B42</f>
        <v>Nguyễn Ngọc Phú</v>
      </c>
      <c r="C42" s="267">
        <v>7455870</v>
      </c>
      <c r="D42" s="184">
        <v>1623872</v>
      </c>
      <c r="E42" s="184">
        <v>5831998</v>
      </c>
      <c r="F42" s="184">
        <v>0</v>
      </c>
      <c r="G42" s="184"/>
      <c r="H42" s="267">
        <v>7455870</v>
      </c>
      <c r="I42" s="267">
        <v>4906004</v>
      </c>
      <c r="J42" s="267">
        <v>1444010</v>
      </c>
      <c r="K42" s="184">
        <v>1316110</v>
      </c>
      <c r="L42" s="184">
        <v>127900</v>
      </c>
      <c r="M42" s="184">
        <v>0</v>
      </c>
      <c r="N42" s="184">
        <v>3413994</v>
      </c>
      <c r="O42" s="184">
        <v>48000</v>
      </c>
      <c r="P42" s="184">
        <v>0</v>
      </c>
      <c r="Q42" s="184">
        <v>2549866</v>
      </c>
      <c r="R42" s="184"/>
      <c r="S42" s="184"/>
      <c r="T42" s="263">
        <v>6011860</v>
      </c>
      <c r="U42" s="264">
        <v>0.2943352675619506</v>
      </c>
    </row>
    <row r="43" spans="1:21" s="109" customFormat="1" ht="15.75">
      <c r="A43" s="182" t="str">
        <f>'04'!A43</f>
        <v>2</v>
      </c>
      <c r="B43" s="183" t="str">
        <f>'04'!B43</f>
        <v>Trần Công Hiệp</v>
      </c>
      <c r="C43" s="267">
        <v>31941250</v>
      </c>
      <c r="D43" s="184">
        <v>21082518</v>
      </c>
      <c r="E43" s="184">
        <v>10858732</v>
      </c>
      <c r="F43" s="184">
        <v>349681</v>
      </c>
      <c r="G43" s="184"/>
      <c r="H43" s="267">
        <v>31591569</v>
      </c>
      <c r="I43" s="267">
        <v>13855968</v>
      </c>
      <c r="J43" s="267">
        <v>5377680</v>
      </c>
      <c r="K43" s="184">
        <v>5145419</v>
      </c>
      <c r="L43" s="184">
        <v>232261</v>
      </c>
      <c r="M43" s="184">
        <v>0</v>
      </c>
      <c r="N43" s="184">
        <v>8478288</v>
      </c>
      <c r="O43" s="184">
        <v>0</v>
      </c>
      <c r="P43" s="184">
        <v>0</v>
      </c>
      <c r="Q43" s="184">
        <v>8594431</v>
      </c>
      <c r="R43" s="184">
        <v>9141170</v>
      </c>
      <c r="S43" s="184"/>
      <c r="T43" s="263">
        <v>26213889</v>
      </c>
      <c r="U43" s="264">
        <v>0.3881129055725302</v>
      </c>
    </row>
    <row r="44" spans="1:21" s="109" customFormat="1" ht="15.75">
      <c r="A44" s="182" t="str">
        <f>'04'!A44</f>
        <v>3 </v>
      </c>
      <c r="B44" s="183" t="str">
        <f>'04'!B44</f>
        <v>Huỳnh Công Tân</v>
      </c>
      <c r="C44" s="267">
        <v>19194056</v>
      </c>
      <c r="D44" s="184">
        <v>3918086</v>
      </c>
      <c r="E44" s="184">
        <v>15275970</v>
      </c>
      <c r="F44" s="184">
        <v>0</v>
      </c>
      <c r="G44" s="184"/>
      <c r="H44" s="267">
        <v>19194056</v>
      </c>
      <c r="I44" s="267">
        <v>14704054</v>
      </c>
      <c r="J44" s="267">
        <v>3419523</v>
      </c>
      <c r="K44" s="184">
        <v>3075415</v>
      </c>
      <c r="L44" s="184">
        <v>344108</v>
      </c>
      <c r="M44" s="184">
        <v>0</v>
      </c>
      <c r="N44" s="184">
        <v>11284531</v>
      </c>
      <c r="O44" s="184">
        <v>0</v>
      </c>
      <c r="P44" s="184">
        <v>0</v>
      </c>
      <c r="Q44" s="184">
        <v>4490002</v>
      </c>
      <c r="R44" s="184"/>
      <c r="S44" s="184"/>
      <c r="T44" s="263">
        <v>15774533</v>
      </c>
      <c r="U44" s="264">
        <v>0.23255647728170747</v>
      </c>
    </row>
    <row r="45" spans="1:21" s="109" customFormat="1" ht="15.75">
      <c r="A45" s="182" t="str">
        <f>'04'!A45</f>
        <v>4</v>
      </c>
      <c r="B45" s="183" t="str">
        <f>'04'!B45</f>
        <v>Võ Minh Dũng</v>
      </c>
      <c r="C45" s="267">
        <v>4481544</v>
      </c>
      <c r="D45" s="184">
        <v>0</v>
      </c>
      <c r="E45" s="184">
        <v>4481544</v>
      </c>
      <c r="F45" s="184">
        <v>0</v>
      </c>
      <c r="G45" s="184"/>
      <c r="H45" s="267">
        <v>4481544</v>
      </c>
      <c r="I45" s="267">
        <v>4481544</v>
      </c>
      <c r="J45" s="267">
        <v>1387</v>
      </c>
      <c r="K45" s="184">
        <v>1387</v>
      </c>
      <c r="L45" s="184">
        <v>0</v>
      </c>
      <c r="M45" s="184">
        <v>0</v>
      </c>
      <c r="N45" s="184">
        <v>4480157</v>
      </c>
      <c r="O45" s="184">
        <v>0</v>
      </c>
      <c r="P45" s="184">
        <v>0</v>
      </c>
      <c r="Q45" s="184">
        <v>0</v>
      </c>
      <c r="R45" s="184"/>
      <c r="S45" s="184"/>
      <c r="T45" s="263">
        <v>4480157</v>
      </c>
      <c r="U45" s="264">
        <v>0.0003094915502335802</v>
      </c>
    </row>
    <row r="46" spans="1:21" s="109" customFormat="1" ht="15.75">
      <c r="A46" s="182" t="str">
        <f>'04'!A46</f>
        <v>5</v>
      </c>
      <c r="B46" s="183" t="str">
        <f>'04'!B46</f>
        <v>Trần Trọng Quyết</v>
      </c>
      <c r="C46" s="267">
        <v>12480883</v>
      </c>
      <c r="D46" s="184">
        <v>8210045</v>
      </c>
      <c r="E46" s="184">
        <v>4270838</v>
      </c>
      <c r="F46" s="184">
        <v>1000</v>
      </c>
      <c r="G46" s="184"/>
      <c r="H46" s="267">
        <v>12479883</v>
      </c>
      <c r="I46" s="267">
        <v>8472494</v>
      </c>
      <c r="J46" s="267">
        <v>1741474</v>
      </c>
      <c r="K46" s="184">
        <v>1683539</v>
      </c>
      <c r="L46" s="184">
        <v>57935</v>
      </c>
      <c r="M46" s="184">
        <v>0</v>
      </c>
      <c r="N46" s="184">
        <v>6731020</v>
      </c>
      <c r="O46" s="184">
        <v>0</v>
      </c>
      <c r="P46" s="184">
        <v>0</v>
      </c>
      <c r="Q46" s="184">
        <v>4007389</v>
      </c>
      <c r="R46" s="184"/>
      <c r="S46" s="184"/>
      <c r="T46" s="263">
        <v>10738409</v>
      </c>
      <c r="U46" s="264">
        <v>0.20554443591225913</v>
      </c>
    </row>
    <row r="47" spans="1:21" s="258" customFormat="1" ht="15.75">
      <c r="A47" s="256" t="str">
        <f>'04'!A47</f>
        <v>…</v>
      </c>
      <c r="B47" s="257"/>
      <c r="C47" s="265">
        <v>0</v>
      </c>
      <c r="D47" s="265">
        <v>0</v>
      </c>
      <c r="E47" s="265">
        <v>0</v>
      </c>
      <c r="F47" s="265">
        <v>0</v>
      </c>
      <c r="G47" s="265">
        <v>0</v>
      </c>
      <c r="H47" s="265">
        <v>0</v>
      </c>
      <c r="I47" s="265">
        <v>0</v>
      </c>
      <c r="J47" s="265">
        <v>0</v>
      </c>
      <c r="K47" s="265">
        <v>0</v>
      </c>
      <c r="L47" s="265">
        <v>0</v>
      </c>
      <c r="M47" s="265">
        <v>0</v>
      </c>
      <c r="N47" s="265">
        <v>0</v>
      </c>
      <c r="O47" s="265">
        <v>0</v>
      </c>
      <c r="P47" s="265">
        <v>0</v>
      </c>
      <c r="Q47" s="265">
        <v>0</v>
      </c>
      <c r="R47" s="265">
        <v>0</v>
      </c>
      <c r="S47" s="265">
        <v>0</v>
      </c>
      <c r="T47" s="265">
        <v>0</v>
      </c>
      <c r="U47" s="266"/>
    </row>
    <row r="48" spans="1:21" s="111" customFormat="1" ht="15.75" customHeight="1">
      <c r="A48" s="162" t="str">
        <f>'04'!A48</f>
        <v>V</v>
      </c>
      <c r="B48" s="180" t="str">
        <f>'04'!B48</f>
        <v>H Thanh Bình</v>
      </c>
      <c r="C48" s="263">
        <v>79147909</v>
      </c>
      <c r="D48" s="263">
        <v>54601995</v>
      </c>
      <c r="E48" s="263">
        <v>24545914</v>
      </c>
      <c r="F48" s="263">
        <v>86625</v>
      </c>
      <c r="G48" s="263">
        <v>0</v>
      </c>
      <c r="H48" s="263">
        <v>79061284</v>
      </c>
      <c r="I48" s="263">
        <v>41291753</v>
      </c>
      <c r="J48" s="263">
        <v>10172708</v>
      </c>
      <c r="K48" s="263">
        <v>10029933</v>
      </c>
      <c r="L48" s="263">
        <v>142775</v>
      </c>
      <c r="M48" s="263">
        <v>0</v>
      </c>
      <c r="N48" s="263">
        <v>31119045</v>
      </c>
      <c r="O48" s="263">
        <v>0</v>
      </c>
      <c r="P48" s="263">
        <v>0</v>
      </c>
      <c r="Q48" s="263">
        <v>34898953</v>
      </c>
      <c r="R48" s="263">
        <v>2870578</v>
      </c>
      <c r="S48" s="263">
        <v>0</v>
      </c>
      <c r="T48" s="263">
        <v>68888576</v>
      </c>
      <c r="U48" s="264">
        <v>0.24636173717303791</v>
      </c>
    </row>
    <row r="49" spans="1:21" s="109" customFormat="1" ht="15.75" customHeight="1">
      <c r="A49" s="182">
        <f>'04'!A49</f>
        <v>1</v>
      </c>
      <c r="B49" s="183" t="str">
        <f>'04'!B49</f>
        <v>Nguyễn Minh Thiện</v>
      </c>
      <c r="C49" s="267">
        <v>31788</v>
      </c>
      <c r="D49" s="184"/>
      <c r="E49" s="184">
        <v>31788</v>
      </c>
      <c r="F49" s="184"/>
      <c r="G49" s="184"/>
      <c r="H49" s="267">
        <v>31788</v>
      </c>
      <c r="I49" s="267">
        <v>31788</v>
      </c>
      <c r="J49" s="267">
        <v>31788</v>
      </c>
      <c r="K49" s="184">
        <v>31788</v>
      </c>
      <c r="L49" s="184"/>
      <c r="M49" s="184"/>
      <c r="N49" s="184"/>
      <c r="O49" s="184"/>
      <c r="P49" s="184"/>
      <c r="Q49" s="184"/>
      <c r="R49" s="184"/>
      <c r="S49" s="184"/>
      <c r="T49" s="263">
        <v>0</v>
      </c>
      <c r="U49" s="264">
        <v>1</v>
      </c>
    </row>
    <row r="50" spans="1:21" s="109" customFormat="1" ht="15.75" customHeight="1">
      <c r="A50" s="182">
        <f>'04'!A50</f>
        <v>2</v>
      </c>
      <c r="B50" s="183" t="str">
        <f>'04'!B50</f>
        <v>Phan Văn Nghiêm</v>
      </c>
      <c r="C50" s="267">
        <v>21149895</v>
      </c>
      <c r="D50" s="184">
        <v>17740838</v>
      </c>
      <c r="E50" s="184">
        <v>3409057</v>
      </c>
      <c r="F50" s="184">
        <v>18000</v>
      </c>
      <c r="G50" s="184"/>
      <c r="H50" s="267">
        <v>21131895</v>
      </c>
      <c r="I50" s="267">
        <v>8834624</v>
      </c>
      <c r="J50" s="267">
        <v>1437181</v>
      </c>
      <c r="K50" s="184">
        <v>1351161</v>
      </c>
      <c r="L50" s="184">
        <v>86020</v>
      </c>
      <c r="M50" s="184"/>
      <c r="N50" s="184">
        <v>7397443</v>
      </c>
      <c r="O50" s="184"/>
      <c r="P50" s="184"/>
      <c r="Q50" s="184">
        <v>12081795</v>
      </c>
      <c r="R50" s="184">
        <v>215476</v>
      </c>
      <c r="S50" s="184"/>
      <c r="T50" s="263">
        <v>19694714</v>
      </c>
      <c r="U50" s="264">
        <v>0.16267596674176513</v>
      </c>
    </row>
    <row r="51" spans="1:21" s="109" customFormat="1" ht="15.75" customHeight="1">
      <c r="A51" s="182">
        <f>'04'!A51</f>
        <v>3</v>
      </c>
      <c r="B51" s="183" t="str">
        <f>'04'!B51</f>
        <v>Nguyễn Văn Hiền</v>
      </c>
      <c r="C51" s="267">
        <v>24876107</v>
      </c>
      <c r="D51" s="184">
        <v>18207989</v>
      </c>
      <c r="E51" s="184">
        <v>6668118</v>
      </c>
      <c r="F51" s="184"/>
      <c r="G51" s="184"/>
      <c r="H51" s="267">
        <v>24876107</v>
      </c>
      <c r="I51" s="267">
        <v>13018098</v>
      </c>
      <c r="J51" s="267">
        <v>862229</v>
      </c>
      <c r="K51" s="184">
        <v>846337</v>
      </c>
      <c r="L51" s="184">
        <v>15892</v>
      </c>
      <c r="M51" s="184"/>
      <c r="N51" s="184">
        <v>12155869</v>
      </c>
      <c r="O51" s="184"/>
      <c r="P51" s="184"/>
      <c r="Q51" s="184">
        <v>11858009</v>
      </c>
      <c r="R51" s="184"/>
      <c r="S51" s="184"/>
      <c r="T51" s="263">
        <v>24013878</v>
      </c>
      <c r="U51" s="264">
        <v>0.06623310102597169</v>
      </c>
    </row>
    <row r="52" spans="1:21" s="109" customFormat="1" ht="15.75" customHeight="1">
      <c r="A52" s="182">
        <f>'04'!A52</f>
        <v>4</v>
      </c>
      <c r="B52" s="183" t="str">
        <f>'04'!B52</f>
        <v>Phạm Văn Tùng</v>
      </c>
      <c r="C52" s="267">
        <v>23994846</v>
      </c>
      <c r="D52" s="184">
        <v>14231814</v>
      </c>
      <c r="E52" s="184">
        <v>9763032</v>
      </c>
      <c r="F52" s="184">
        <v>39725</v>
      </c>
      <c r="G52" s="184"/>
      <c r="H52" s="267">
        <v>23955121</v>
      </c>
      <c r="I52" s="267">
        <v>13884265</v>
      </c>
      <c r="J52" s="267">
        <v>4185063</v>
      </c>
      <c r="K52" s="184">
        <v>4146786</v>
      </c>
      <c r="L52" s="184">
        <v>38277</v>
      </c>
      <c r="M52" s="184"/>
      <c r="N52" s="184">
        <v>9699202</v>
      </c>
      <c r="O52" s="184"/>
      <c r="P52" s="184"/>
      <c r="Q52" s="184">
        <v>7415754</v>
      </c>
      <c r="R52" s="184">
        <v>2655102</v>
      </c>
      <c r="S52" s="184"/>
      <c r="T52" s="263">
        <v>19770058</v>
      </c>
      <c r="U52" s="264">
        <v>0.30142488637317133</v>
      </c>
    </row>
    <row r="53" spans="1:21" s="109" customFormat="1" ht="15.75">
      <c r="A53" s="182">
        <f>'04'!A53</f>
        <v>5</v>
      </c>
      <c r="B53" s="183" t="str">
        <f>'04'!B53</f>
        <v>Phạm Thị Mỹ Linh</v>
      </c>
      <c r="C53" s="267">
        <v>9095273</v>
      </c>
      <c r="D53" s="184">
        <v>4421354</v>
      </c>
      <c r="E53" s="184">
        <v>4673919</v>
      </c>
      <c r="F53" s="184">
        <v>28900</v>
      </c>
      <c r="G53" s="184"/>
      <c r="H53" s="267">
        <v>9066373</v>
      </c>
      <c r="I53" s="267">
        <v>5522978</v>
      </c>
      <c r="J53" s="267">
        <v>3656447</v>
      </c>
      <c r="K53" s="184">
        <v>3653861</v>
      </c>
      <c r="L53" s="184">
        <v>2586</v>
      </c>
      <c r="M53" s="184"/>
      <c r="N53" s="184">
        <v>1866531</v>
      </c>
      <c r="O53" s="184"/>
      <c r="P53" s="184"/>
      <c r="Q53" s="184">
        <v>3543395</v>
      </c>
      <c r="R53" s="184"/>
      <c r="S53" s="184"/>
      <c r="T53" s="263">
        <v>5409926</v>
      </c>
      <c r="U53" s="264">
        <v>0.6620426516274373</v>
      </c>
    </row>
    <row r="54" spans="1:21" s="258" customFormat="1" ht="15.75" customHeight="1">
      <c r="A54" s="256" t="str">
        <f>'04'!A54</f>
        <v>…</v>
      </c>
      <c r="B54" s="257" t="str">
        <f>'04'!B54</f>
        <v>….</v>
      </c>
      <c r="C54" s="265">
        <v>0</v>
      </c>
      <c r="D54" s="265">
        <v>0</v>
      </c>
      <c r="E54" s="265">
        <v>0</v>
      </c>
      <c r="F54" s="265">
        <v>0</v>
      </c>
      <c r="G54" s="265">
        <v>0</v>
      </c>
      <c r="H54" s="265">
        <v>0</v>
      </c>
      <c r="I54" s="265">
        <v>0</v>
      </c>
      <c r="J54" s="265">
        <v>0</v>
      </c>
      <c r="K54" s="265">
        <v>0</v>
      </c>
      <c r="L54" s="265">
        <v>0</v>
      </c>
      <c r="M54" s="265">
        <v>0</v>
      </c>
      <c r="N54" s="265">
        <v>0</v>
      </c>
      <c r="O54" s="265">
        <v>0</v>
      </c>
      <c r="P54" s="265">
        <v>0</v>
      </c>
      <c r="Q54" s="265">
        <v>0</v>
      </c>
      <c r="R54" s="265">
        <v>0</v>
      </c>
      <c r="S54" s="265">
        <v>0</v>
      </c>
      <c r="T54" s="265">
        <v>0</v>
      </c>
      <c r="U54" s="266"/>
    </row>
    <row r="55" spans="1:21" s="109" customFormat="1" ht="15.75">
      <c r="A55" s="162" t="str">
        <f>'04'!A55</f>
        <v>VI</v>
      </c>
      <c r="B55" s="180" t="str">
        <f>'04'!B55</f>
        <v>TP Cao Lãnh</v>
      </c>
      <c r="C55" s="263">
        <v>120326258</v>
      </c>
      <c r="D55" s="263">
        <v>97758137</v>
      </c>
      <c r="E55" s="263">
        <v>22568121</v>
      </c>
      <c r="F55" s="263">
        <v>2851280</v>
      </c>
      <c r="G55" s="263">
        <v>0</v>
      </c>
      <c r="H55" s="263">
        <v>117474978</v>
      </c>
      <c r="I55" s="263">
        <v>58045029</v>
      </c>
      <c r="J55" s="263">
        <v>26035217</v>
      </c>
      <c r="K55" s="263">
        <v>24206204</v>
      </c>
      <c r="L55" s="263">
        <v>1819838</v>
      </c>
      <c r="M55" s="263">
        <v>9175</v>
      </c>
      <c r="N55" s="263">
        <v>31957778</v>
      </c>
      <c r="O55" s="263">
        <v>52034</v>
      </c>
      <c r="P55" s="263">
        <v>0</v>
      </c>
      <c r="Q55" s="263">
        <v>58194987</v>
      </c>
      <c r="R55" s="263">
        <v>1234962</v>
      </c>
      <c r="S55" s="263">
        <v>0</v>
      </c>
      <c r="T55" s="263">
        <v>91439761</v>
      </c>
      <c r="U55" s="264">
        <v>0.4485348262983898</v>
      </c>
    </row>
    <row r="56" spans="1:21" s="109" customFormat="1" ht="15.75">
      <c r="A56" s="182">
        <f>'04'!A56</f>
        <v>1</v>
      </c>
      <c r="B56" s="183" t="str">
        <f>'04'!B56</f>
        <v>Thái Duy Minh</v>
      </c>
      <c r="C56" s="267">
        <v>9091474</v>
      </c>
      <c r="D56" s="184">
        <v>4576480</v>
      </c>
      <c r="E56" s="184">
        <v>4514994</v>
      </c>
      <c r="F56" s="184">
        <v>5253</v>
      </c>
      <c r="G56" s="184"/>
      <c r="H56" s="267">
        <v>9086221</v>
      </c>
      <c r="I56" s="267">
        <v>7021942</v>
      </c>
      <c r="J56" s="267">
        <v>4083948</v>
      </c>
      <c r="K56" s="184">
        <v>4083948</v>
      </c>
      <c r="L56" s="184">
        <v>0</v>
      </c>
      <c r="M56" s="184">
        <v>0</v>
      </c>
      <c r="N56" s="184">
        <v>2887264</v>
      </c>
      <c r="O56" s="184">
        <v>50730</v>
      </c>
      <c r="P56" s="184">
        <v>0</v>
      </c>
      <c r="Q56" s="184">
        <v>2064279</v>
      </c>
      <c r="R56" s="184">
        <v>0</v>
      </c>
      <c r="S56" s="184">
        <v>0</v>
      </c>
      <c r="T56" s="263">
        <v>5002273</v>
      </c>
      <c r="U56" s="264">
        <v>0.5815980821259987</v>
      </c>
    </row>
    <row r="57" spans="1:21" s="109" customFormat="1" ht="15.75">
      <c r="A57" s="182">
        <f>'04'!A57</f>
        <v>2</v>
      </c>
      <c r="B57" s="183" t="str">
        <f>'04'!B57</f>
        <v>Trần Lê Khã</v>
      </c>
      <c r="C57" s="267">
        <v>16188805</v>
      </c>
      <c r="D57" s="184">
        <v>13462699</v>
      </c>
      <c r="E57" s="184">
        <v>2726106</v>
      </c>
      <c r="F57" s="184">
        <v>1991417</v>
      </c>
      <c r="G57" s="184"/>
      <c r="H57" s="267">
        <v>14197388</v>
      </c>
      <c r="I57" s="267">
        <v>13574634</v>
      </c>
      <c r="J57" s="267">
        <v>9449303</v>
      </c>
      <c r="K57" s="184">
        <v>9449003</v>
      </c>
      <c r="L57" s="184">
        <v>300</v>
      </c>
      <c r="M57" s="184">
        <v>0</v>
      </c>
      <c r="N57" s="184">
        <v>4125331</v>
      </c>
      <c r="O57" s="184">
        <v>0</v>
      </c>
      <c r="P57" s="184">
        <v>0</v>
      </c>
      <c r="Q57" s="184">
        <v>622754</v>
      </c>
      <c r="R57" s="184">
        <v>0</v>
      </c>
      <c r="S57" s="184">
        <v>0</v>
      </c>
      <c r="T57" s="263">
        <v>4748085</v>
      </c>
      <c r="U57" s="264">
        <v>0.6961000200815727</v>
      </c>
    </row>
    <row r="58" spans="1:21" s="109" customFormat="1" ht="15.75">
      <c r="A58" s="182">
        <f>'04'!A58</f>
        <v>3</v>
      </c>
      <c r="B58" s="183" t="str">
        <f>'04'!B58</f>
        <v>Nguyễn Thanh Sơn</v>
      </c>
      <c r="C58" s="267">
        <v>2593297</v>
      </c>
      <c r="D58" s="184">
        <v>97752</v>
      </c>
      <c r="E58" s="184">
        <v>2495545</v>
      </c>
      <c r="F58" s="184">
        <v>0</v>
      </c>
      <c r="G58" s="184"/>
      <c r="H58" s="267">
        <v>2593297</v>
      </c>
      <c r="I58" s="267">
        <v>1222580</v>
      </c>
      <c r="J58" s="267">
        <v>329272</v>
      </c>
      <c r="K58" s="184">
        <v>301382</v>
      </c>
      <c r="L58" s="184">
        <v>18715</v>
      </c>
      <c r="M58" s="184">
        <v>9175</v>
      </c>
      <c r="N58" s="184">
        <v>893308</v>
      </c>
      <c r="O58" s="184">
        <v>0</v>
      </c>
      <c r="P58" s="184">
        <v>0</v>
      </c>
      <c r="Q58" s="184">
        <v>1370717</v>
      </c>
      <c r="R58" s="184">
        <v>0</v>
      </c>
      <c r="S58" s="184">
        <v>0</v>
      </c>
      <c r="T58" s="263">
        <v>2264025</v>
      </c>
      <c r="U58" s="264">
        <v>0.2693255247100394</v>
      </c>
    </row>
    <row r="59" spans="1:21" s="109" customFormat="1" ht="15.75">
      <c r="A59" s="182">
        <f>'04'!A59</f>
        <v>4</v>
      </c>
      <c r="B59" s="183" t="str">
        <f>'04'!B59</f>
        <v>Trần Thị Thanh Thúy</v>
      </c>
      <c r="C59" s="267">
        <v>5422431</v>
      </c>
      <c r="D59" s="184">
        <v>4351719</v>
      </c>
      <c r="E59" s="184">
        <v>1070712</v>
      </c>
      <c r="F59" s="184">
        <v>71340</v>
      </c>
      <c r="G59" s="184"/>
      <c r="H59" s="267">
        <v>5351091</v>
      </c>
      <c r="I59" s="267">
        <v>2482090</v>
      </c>
      <c r="J59" s="267">
        <v>466216</v>
      </c>
      <c r="K59" s="184">
        <v>418780</v>
      </c>
      <c r="L59" s="184">
        <v>47436</v>
      </c>
      <c r="M59" s="184">
        <v>0</v>
      </c>
      <c r="N59" s="184">
        <v>2015874</v>
      </c>
      <c r="O59" s="184">
        <v>0</v>
      </c>
      <c r="P59" s="184">
        <v>0</v>
      </c>
      <c r="Q59" s="184">
        <v>2310541</v>
      </c>
      <c r="R59" s="184">
        <v>558460</v>
      </c>
      <c r="S59" s="184">
        <v>0</v>
      </c>
      <c r="T59" s="263">
        <v>4884875</v>
      </c>
      <c r="U59" s="264">
        <v>0.18783202865327203</v>
      </c>
    </row>
    <row r="60" spans="1:21" s="109" customFormat="1" ht="15.75">
      <c r="A60" s="182">
        <f>'04'!A60</f>
        <v>5</v>
      </c>
      <c r="B60" s="183" t="str">
        <f>'04'!B60</f>
        <v>Nguyễn Trọng Tồn</v>
      </c>
      <c r="C60" s="267">
        <v>27598225</v>
      </c>
      <c r="D60" s="184">
        <v>24383361</v>
      </c>
      <c r="E60" s="184">
        <v>3214864</v>
      </c>
      <c r="F60" s="184">
        <v>705953</v>
      </c>
      <c r="G60" s="184"/>
      <c r="H60" s="267">
        <v>26892272</v>
      </c>
      <c r="I60" s="267">
        <v>10472157</v>
      </c>
      <c r="J60" s="267">
        <v>685268</v>
      </c>
      <c r="K60" s="184">
        <v>669565</v>
      </c>
      <c r="L60" s="184">
        <v>15703</v>
      </c>
      <c r="M60" s="184">
        <v>0</v>
      </c>
      <c r="N60" s="184">
        <v>9786889</v>
      </c>
      <c r="O60" s="184">
        <v>0</v>
      </c>
      <c r="P60" s="184">
        <v>0</v>
      </c>
      <c r="Q60" s="184">
        <v>15877765</v>
      </c>
      <c r="R60" s="184">
        <v>542350</v>
      </c>
      <c r="S60" s="184">
        <v>0</v>
      </c>
      <c r="T60" s="263">
        <v>26207004</v>
      </c>
      <c r="U60" s="264">
        <v>0.06543713964563365</v>
      </c>
    </row>
    <row r="61" spans="1:21" s="109" customFormat="1" ht="15.75">
      <c r="A61" s="182">
        <f>'04'!A61</f>
        <v>6</v>
      </c>
      <c r="B61" s="183" t="str">
        <f>'04'!B61</f>
        <v>Võ Thành Đặng</v>
      </c>
      <c r="C61" s="267">
        <v>1746766</v>
      </c>
      <c r="D61" s="184">
        <v>869691</v>
      </c>
      <c r="E61" s="184">
        <v>877075</v>
      </c>
      <c r="F61" s="184">
        <v>1124</v>
      </c>
      <c r="G61" s="184"/>
      <c r="H61" s="267">
        <v>1745642</v>
      </c>
      <c r="I61" s="267">
        <v>1703914</v>
      </c>
      <c r="J61" s="267">
        <v>1241960</v>
      </c>
      <c r="K61" s="184">
        <v>710965</v>
      </c>
      <c r="L61" s="184">
        <v>530995</v>
      </c>
      <c r="M61" s="184">
        <v>0</v>
      </c>
      <c r="N61" s="184">
        <v>461954</v>
      </c>
      <c r="O61" s="184">
        <v>0</v>
      </c>
      <c r="P61" s="184">
        <v>0</v>
      </c>
      <c r="Q61" s="184">
        <v>41728</v>
      </c>
      <c r="R61" s="184">
        <v>0</v>
      </c>
      <c r="S61" s="184">
        <v>0</v>
      </c>
      <c r="T61" s="263">
        <v>503682</v>
      </c>
      <c r="U61" s="264">
        <v>0.7288865517860643</v>
      </c>
    </row>
    <row r="62" spans="1:21" s="109" customFormat="1" ht="15.75">
      <c r="A62" s="182">
        <f>'04'!A62</f>
        <v>7</v>
      </c>
      <c r="B62" s="183" t="str">
        <f>'04'!B62</f>
        <v>Nguyễn Thị Lan Trinh</v>
      </c>
      <c r="C62" s="267">
        <v>29293646</v>
      </c>
      <c r="D62" s="184">
        <v>25026923</v>
      </c>
      <c r="E62" s="184">
        <v>4266723</v>
      </c>
      <c r="F62" s="184">
        <v>66193</v>
      </c>
      <c r="G62" s="184"/>
      <c r="H62" s="267">
        <v>29227453</v>
      </c>
      <c r="I62" s="267">
        <v>13968097</v>
      </c>
      <c r="J62" s="267">
        <v>7743389</v>
      </c>
      <c r="K62" s="184">
        <v>7258320</v>
      </c>
      <c r="L62" s="184">
        <v>485069</v>
      </c>
      <c r="M62" s="184">
        <v>0</v>
      </c>
      <c r="N62" s="184">
        <v>6223404</v>
      </c>
      <c r="O62" s="184">
        <v>1304</v>
      </c>
      <c r="P62" s="184">
        <v>0</v>
      </c>
      <c r="Q62" s="184">
        <v>15125205</v>
      </c>
      <c r="R62" s="184">
        <v>134151</v>
      </c>
      <c r="S62" s="184">
        <v>0</v>
      </c>
      <c r="T62" s="263">
        <v>21484064</v>
      </c>
      <c r="U62" s="264">
        <v>0.5543624876029999</v>
      </c>
    </row>
    <row r="63" spans="1:21" s="109" customFormat="1" ht="15.75">
      <c r="A63" s="182">
        <f>'04'!A63</f>
        <v>8</v>
      </c>
      <c r="B63" s="183" t="str">
        <f>'04'!B63</f>
        <v>Trần Văn Hiền</v>
      </c>
      <c r="C63" s="267">
        <v>13786536</v>
      </c>
      <c r="D63" s="184">
        <v>10385034</v>
      </c>
      <c r="E63" s="184">
        <v>3401502</v>
      </c>
      <c r="F63" s="184">
        <v>10000</v>
      </c>
      <c r="G63" s="184"/>
      <c r="H63" s="267">
        <v>13776536</v>
      </c>
      <c r="I63" s="267">
        <v>7599015</v>
      </c>
      <c r="J63" s="267">
        <v>2035261</v>
      </c>
      <c r="K63" s="184">
        <v>1313641</v>
      </c>
      <c r="L63" s="184">
        <v>721620</v>
      </c>
      <c r="M63" s="184">
        <v>0</v>
      </c>
      <c r="N63" s="184">
        <v>5563754</v>
      </c>
      <c r="O63" s="184">
        <v>0</v>
      </c>
      <c r="P63" s="184">
        <v>0</v>
      </c>
      <c r="Q63" s="184">
        <v>6177520</v>
      </c>
      <c r="R63" s="184">
        <v>1</v>
      </c>
      <c r="S63" s="184">
        <v>0</v>
      </c>
      <c r="T63" s="263">
        <v>11741275</v>
      </c>
      <c r="U63" s="264">
        <v>0.2678322124643786</v>
      </c>
    </row>
    <row r="64" spans="1:21" s="109" customFormat="1" ht="15.75">
      <c r="A64" s="182">
        <f>'04'!A64</f>
        <v>9</v>
      </c>
      <c r="B64" s="183" t="str">
        <f>'04'!B64</f>
        <v>Phạm Chí Hùng</v>
      </c>
      <c r="C64" s="267">
        <v>14605078</v>
      </c>
      <c r="D64" s="184">
        <v>14604478</v>
      </c>
      <c r="E64" s="184">
        <v>600</v>
      </c>
      <c r="F64" s="184">
        <v>0</v>
      </c>
      <c r="G64" s="184"/>
      <c r="H64" s="267">
        <v>14605078</v>
      </c>
      <c r="I64" s="267">
        <v>600</v>
      </c>
      <c r="J64" s="267">
        <v>600</v>
      </c>
      <c r="K64" s="184">
        <v>600</v>
      </c>
      <c r="L64" s="184">
        <v>0</v>
      </c>
      <c r="M64" s="184">
        <v>0</v>
      </c>
      <c r="N64" s="184">
        <v>0</v>
      </c>
      <c r="O64" s="184">
        <v>0</v>
      </c>
      <c r="P64" s="184">
        <v>0</v>
      </c>
      <c r="Q64" s="184">
        <v>14604478</v>
      </c>
      <c r="R64" s="184">
        <v>0</v>
      </c>
      <c r="S64" s="184">
        <v>0</v>
      </c>
      <c r="T64" s="263">
        <v>14604478</v>
      </c>
      <c r="U64" s="264">
        <v>1</v>
      </c>
    </row>
    <row r="65" spans="1:21" s="258" customFormat="1" ht="15.75">
      <c r="A65" s="256" t="str">
        <f>'04'!A65</f>
        <v>…</v>
      </c>
      <c r="B65" s="257">
        <f>'04'!B65</f>
        <v>0</v>
      </c>
      <c r="C65" s="265">
        <v>0</v>
      </c>
      <c r="D65" s="265">
        <v>0</v>
      </c>
      <c r="E65" s="265">
        <v>0</v>
      </c>
      <c r="F65" s="265">
        <v>0</v>
      </c>
      <c r="G65" s="265">
        <v>0</v>
      </c>
      <c r="H65" s="265">
        <v>0</v>
      </c>
      <c r="I65" s="265">
        <v>0</v>
      </c>
      <c r="J65" s="265">
        <v>0</v>
      </c>
      <c r="K65" s="265">
        <v>0</v>
      </c>
      <c r="L65" s="265">
        <v>0</v>
      </c>
      <c r="M65" s="265">
        <v>0</v>
      </c>
      <c r="N65" s="265">
        <v>0</v>
      </c>
      <c r="O65" s="265">
        <v>0</v>
      </c>
      <c r="P65" s="265">
        <v>0</v>
      </c>
      <c r="Q65" s="265">
        <v>0</v>
      </c>
      <c r="R65" s="265">
        <v>0</v>
      </c>
      <c r="S65" s="265">
        <v>0</v>
      </c>
      <c r="T65" s="265">
        <v>0</v>
      </c>
      <c r="U65" s="266"/>
    </row>
    <row r="66" spans="1:21" s="111" customFormat="1" ht="15.75" customHeight="1">
      <c r="A66" s="162" t="str">
        <f>'04'!A66</f>
        <v>VII</v>
      </c>
      <c r="B66" s="180" t="str">
        <f>'04'!B66</f>
        <v>H Cao Lãnh</v>
      </c>
      <c r="C66" s="263">
        <v>155265137</v>
      </c>
      <c r="D66" s="263">
        <v>114674455</v>
      </c>
      <c r="E66" s="263">
        <v>40590682</v>
      </c>
      <c r="F66" s="263">
        <v>1118807</v>
      </c>
      <c r="G66" s="263">
        <v>0</v>
      </c>
      <c r="H66" s="263">
        <v>154146330</v>
      </c>
      <c r="I66" s="263">
        <v>87873715</v>
      </c>
      <c r="J66" s="263">
        <v>18075652</v>
      </c>
      <c r="K66" s="263">
        <v>13552433</v>
      </c>
      <c r="L66" s="263">
        <v>4513994</v>
      </c>
      <c r="M66" s="263">
        <v>9225</v>
      </c>
      <c r="N66" s="263">
        <v>69798063</v>
      </c>
      <c r="O66" s="263">
        <v>0</v>
      </c>
      <c r="P66" s="263">
        <v>0</v>
      </c>
      <c r="Q66" s="263">
        <v>60319988</v>
      </c>
      <c r="R66" s="263">
        <v>5952627</v>
      </c>
      <c r="S66" s="263">
        <v>0</v>
      </c>
      <c r="T66" s="263">
        <v>136070678</v>
      </c>
      <c r="U66" s="264">
        <v>0.20570032802186639</v>
      </c>
    </row>
    <row r="67" spans="1:21" s="109" customFormat="1" ht="15.75" customHeight="1">
      <c r="A67" s="182">
        <f>'04'!A67</f>
        <v>1</v>
      </c>
      <c r="B67" s="183" t="str">
        <f>'04'!B67</f>
        <v>Nguyễn Văn Thơm</v>
      </c>
      <c r="C67" s="267">
        <v>24771467</v>
      </c>
      <c r="D67" s="184">
        <v>17350418</v>
      </c>
      <c r="E67" s="184">
        <v>7421049</v>
      </c>
      <c r="F67" s="184">
        <v>1300</v>
      </c>
      <c r="G67" s="184"/>
      <c r="H67" s="267">
        <v>24770167</v>
      </c>
      <c r="I67" s="267">
        <v>18146694</v>
      </c>
      <c r="J67" s="267">
        <v>3339573</v>
      </c>
      <c r="K67" s="184">
        <v>3271957</v>
      </c>
      <c r="L67" s="184">
        <v>67616</v>
      </c>
      <c r="M67" s="184"/>
      <c r="N67" s="184">
        <v>14807121</v>
      </c>
      <c r="O67" s="184"/>
      <c r="P67" s="184"/>
      <c r="Q67" s="184">
        <v>6623473</v>
      </c>
      <c r="R67" s="184"/>
      <c r="S67" s="184"/>
      <c r="T67" s="263">
        <v>21430594</v>
      </c>
      <c r="U67" s="264">
        <v>0.1840320336034762</v>
      </c>
    </row>
    <row r="68" spans="1:21" s="109" customFormat="1" ht="15.75" customHeight="1">
      <c r="A68" s="182">
        <f>'04'!A68</f>
        <v>2</v>
      </c>
      <c r="B68" s="183" t="str">
        <f>'04'!B68</f>
        <v>Bùi Văn Hiếu</v>
      </c>
      <c r="C68" s="267">
        <v>28328905</v>
      </c>
      <c r="D68" s="184">
        <v>22284565</v>
      </c>
      <c r="E68" s="184">
        <v>6044340</v>
      </c>
      <c r="F68" s="184">
        <v>3677</v>
      </c>
      <c r="G68" s="184"/>
      <c r="H68" s="267">
        <v>28325228</v>
      </c>
      <c r="I68" s="267">
        <v>19830969</v>
      </c>
      <c r="J68" s="267">
        <v>5383554</v>
      </c>
      <c r="K68" s="184">
        <v>1813464</v>
      </c>
      <c r="L68" s="184">
        <v>3570090</v>
      </c>
      <c r="M68" s="184"/>
      <c r="N68" s="184">
        <v>14447415</v>
      </c>
      <c r="O68" s="184"/>
      <c r="P68" s="184"/>
      <c r="Q68" s="184">
        <v>7885993</v>
      </c>
      <c r="R68" s="184">
        <v>608266</v>
      </c>
      <c r="S68" s="184"/>
      <c r="T68" s="263">
        <v>22941674</v>
      </c>
      <c r="U68" s="264">
        <v>0.27147205968603955</v>
      </c>
    </row>
    <row r="69" spans="1:21" s="109" customFormat="1" ht="15.75" customHeight="1">
      <c r="A69" s="182">
        <f>'04'!A69</f>
        <v>3</v>
      </c>
      <c r="B69" s="183" t="str">
        <f>'04'!B69</f>
        <v> Đinh Tấn Giàu</v>
      </c>
      <c r="C69" s="267">
        <v>19185293</v>
      </c>
      <c r="D69" s="184">
        <v>14164854</v>
      </c>
      <c r="E69" s="184">
        <v>5020439</v>
      </c>
      <c r="F69" s="184"/>
      <c r="G69" s="184"/>
      <c r="H69" s="267">
        <v>19185293</v>
      </c>
      <c r="I69" s="267">
        <v>12669568</v>
      </c>
      <c r="J69" s="267">
        <v>1244339</v>
      </c>
      <c r="K69" s="184">
        <v>1215443</v>
      </c>
      <c r="L69" s="184">
        <v>28896</v>
      </c>
      <c r="M69" s="184"/>
      <c r="N69" s="184">
        <v>11425229</v>
      </c>
      <c r="O69" s="184"/>
      <c r="P69" s="184"/>
      <c r="Q69" s="184">
        <v>6515725</v>
      </c>
      <c r="R69" s="184"/>
      <c r="S69" s="184"/>
      <c r="T69" s="263">
        <v>17940954</v>
      </c>
      <c r="U69" s="264">
        <v>0.09821479311686081</v>
      </c>
    </row>
    <row r="70" spans="1:21" s="109" customFormat="1" ht="15.75" customHeight="1">
      <c r="A70" s="182">
        <f>'04'!A70</f>
        <v>4</v>
      </c>
      <c r="B70" s="183" t="str">
        <f>'04'!B70</f>
        <v>Phạm Thành Phần</v>
      </c>
      <c r="C70" s="267">
        <v>30414335</v>
      </c>
      <c r="D70" s="184">
        <v>21974127</v>
      </c>
      <c r="E70" s="184">
        <v>8440208</v>
      </c>
      <c r="F70" s="184"/>
      <c r="G70" s="184"/>
      <c r="H70" s="267">
        <v>30414335</v>
      </c>
      <c r="I70" s="267">
        <v>12238296</v>
      </c>
      <c r="J70" s="267">
        <v>3111883</v>
      </c>
      <c r="K70" s="184">
        <v>2811431</v>
      </c>
      <c r="L70" s="184">
        <v>291227</v>
      </c>
      <c r="M70" s="184">
        <v>9225</v>
      </c>
      <c r="N70" s="184">
        <v>9126413</v>
      </c>
      <c r="O70" s="184"/>
      <c r="P70" s="184"/>
      <c r="Q70" s="184">
        <v>15175949</v>
      </c>
      <c r="R70" s="184">
        <v>3000090</v>
      </c>
      <c r="S70" s="184"/>
      <c r="T70" s="263">
        <v>27302452</v>
      </c>
      <c r="U70" s="264">
        <v>0.2542742061476532</v>
      </c>
    </row>
    <row r="71" spans="1:21" s="109" customFormat="1" ht="15.75" customHeight="1">
      <c r="A71" s="182">
        <f>'04'!A71</f>
        <v>5</v>
      </c>
      <c r="B71" s="183" t="str">
        <f>'04'!B71</f>
        <v>Nguyễn Minh Nhựt</v>
      </c>
      <c r="C71" s="267">
        <v>19714363</v>
      </c>
      <c r="D71" s="184">
        <v>14510794</v>
      </c>
      <c r="E71" s="184">
        <v>5203569</v>
      </c>
      <c r="F71" s="184"/>
      <c r="G71" s="184"/>
      <c r="H71" s="267">
        <v>19714363</v>
      </c>
      <c r="I71" s="267">
        <v>11870372</v>
      </c>
      <c r="J71" s="267">
        <v>575876</v>
      </c>
      <c r="K71" s="184">
        <v>431535</v>
      </c>
      <c r="L71" s="184">
        <v>144341</v>
      </c>
      <c r="M71" s="184"/>
      <c r="N71" s="184">
        <v>11294496</v>
      </c>
      <c r="O71" s="184"/>
      <c r="P71" s="184"/>
      <c r="Q71" s="184">
        <v>7843991</v>
      </c>
      <c r="R71" s="184"/>
      <c r="S71" s="184"/>
      <c r="T71" s="263">
        <v>19138487</v>
      </c>
      <c r="U71" s="264">
        <v>0.04851372812916057</v>
      </c>
    </row>
    <row r="72" spans="1:21" s="109" customFormat="1" ht="15.75" customHeight="1">
      <c r="A72" s="182">
        <f>'04'!A72</f>
        <v>6</v>
      </c>
      <c r="B72" s="183" t="str">
        <f>'04'!B72</f>
        <v>Võ Văn Sơn</v>
      </c>
      <c r="C72" s="267">
        <v>13567426</v>
      </c>
      <c r="D72" s="184">
        <v>10618595</v>
      </c>
      <c r="E72" s="184">
        <v>2948831</v>
      </c>
      <c r="F72" s="184">
        <v>1002675</v>
      </c>
      <c r="G72" s="184"/>
      <c r="H72" s="267">
        <v>12564751</v>
      </c>
      <c r="I72" s="267">
        <v>5845196</v>
      </c>
      <c r="J72" s="267">
        <v>1735043</v>
      </c>
      <c r="K72" s="184">
        <v>1367822</v>
      </c>
      <c r="L72" s="184">
        <v>367221</v>
      </c>
      <c r="M72" s="184"/>
      <c r="N72" s="184">
        <v>4110153</v>
      </c>
      <c r="O72" s="184"/>
      <c r="P72" s="184"/>
      <c r="Q72" s="184">
        <v>6213555</v>
      </c>
      <c r="R72" s="184">
        <v>506000</v>
      </c>
      <c r="S72" s="184"/>
      <c r="T72" s="263">
        <v>10829708</v>
      </c>
      <c r="U72" s="264">
        <v>0.29683230468234084</v>
      </c>
    </row>
    <row r="73" spans="1:21" s="109" customFormat="1" ht="15.75" customHeight="1">
      <c r="A73" s="182">
        <f>'04'!A73</f>
        <v>7</v>
      </c>
      <c r="B73" s="183" t="str">
        <f>'04'!B73</f>
        <v>Trương Thành Út</v>
      </c>
      <c r="C73" s="267">
        <v>24325</v>
      </c>
      <c r="D73" s="184">
        <v>0</v>
      </c>
      <c r="E73" s="184">
        <v>24325</v>
      </c>
      <c r="F73" s="184"/>
      <c r="G73" s="184"/>
      <c r="H73" s="267">
        <v>24325</v>
      </c>
      <c r="I73" s="267">
        <v>24325</v>
      </c>
      <c r="J73" s="267">
        <v>24325</v>
      </c>
      <c r="K73" s="184">
        <v>24325</v>
      </c>
      <c r="L73" s="184"/>
      <c r="M73" s="184"/>
      <c r="N73" s="184"/>
      <c r="O73" s="184"/>
      <c r="P73" s="184"/>
      <c r="Q73" s="184">
        <v>0</v>
      </c>
      <c r="R73" s="184"/>
      <c r="S73" s="184"/>
      <c r="T73" s="263">
        <v>0</v>
      </c>
      <c r="U73" s="264">
        <v>1</v>
      </c>
    </row>
    <row r="74" spans="1:21" s="109" customFormat="1" ht="15.75">
      <c r="A74" s="182">
        <f>'04'!A74</f>
        <v>8</v>
      </c>
      <c r="B74" s="183" t="str">
        <f>'04'!B74</f>
        <v>Phạm Văn Dũng</v>
      </c>
      <c r="C74" s="267">
        <v>19259023</v>
      </c>
      <c r="D74" s="184">
        <v>13771102</v>
      </c>
      <c r="E74" s="184">
        <v>5487921</v>
      </c>
      <c r="F74" s="184">
        <v>111155</v>
      </c>
      <c r="G74" s="184"/>
      <c r="H74" s="267">
        <v>19147868</v>
      </c>
      <c r="I74" s="267">
        <v>7248295</v>
      </c>
      <c r="J74" s="267">
        <v>2661059</v>
      </c>
      <c r="K74" s="184">
        <v>2616456</v>
      </c>
      <c r="L74" s="184">
        <v>44603</v>
      </c>
      <c r="M74" s="184"/>
      <c r="N74" s="184">
        <v>4587236</v>
      </c>
      <c r="O74" s="184"/>
      <c r="P74" s="184"/>
      <c r="Q74" s="184">
        <v>10061302</v>
      </c>
      <c r="R74" s="184">
        <v>1838271</v>
      </c>
      <c r="S74" s="184"/>
      <c r="T74" s="263">
        <v>16486809</v>
      </c>
      <c r="U74" s="264">
        <v>0.3671289592931855</v>
      </c>
    </row>
    <row r="75" spans="1:21" s="258" customFormat="1" ht="15.75" customHeight="1">
      <c r="A75" s="256" t="str">
        <f>'04'!A75</f>
        <v>…</v>
      </c>
      <c r="B75" s="257" t="str">
        <f>'04'!B75</f>
        <v>….</v>
      </c>
      <c r="C75" s="265">
        <v>0</v>
      </c>
      <c r="D75" s="265">
        <v>0</v>
      </c>
      <c r="E75" s="265">
        <v>0</v>
      </c>
      <c r="F75" s="265">
        <v>0</v>
      </c>
      <c r="G75" s="265">
        <v>0</v>
      </c>
      <c r="H75" s="265">
        <v>0</v>
      </c>
      <c r="I75" s="265">
        <v>0</v>
      </c>
      <c r="J75" s="265">
        <v>0</v>
      </c>
      <c r="K75" s="265">
        <v>0</v>
      </c>
      <c r="L75" s="265">
        <v>0</v>
      </c>
      <c r="M75" s="265">
        <v>0</v>
      </c>
      <c r="N75" s="265">
        <v>0</v>
      </c>
      <c r="O75" s="265">
        <v>0</v>
      </c>
      <c r="P75" s="265">
        <v>0</v>
      </c>
      <c r="Q75" s="265">
        <v>0</v>
      </c>
      <c r="R75" s="265">
        <v>0</v>
      </c>
      <c r="S75" s="265">
        <v>0</v>
      </c>
      <c r="T75" s="265">
        <v>0</v>
      </c>
      <c r="U75" s="266"/>
    </row>
    <row r="76" spans="1:21" s="109" customFormat="1" ht="15.75">
      <c r="A76" s="162" t="str">
        <f>'04'!A76</f>
        <v>VIII</v>
      </c>
      <c r="B76" s="180" t="str">
        <f>'04'!B76</f>
        <v>H Tháp Mười</v>
      </c>
      <c r="C76" s="263">
        <v>101148827</v>
      </c>
      <c r="D76" s="263">
        <v>63811149</v>
      </c>
      <c r="E76" s="263">
        <v>37337678</v>
      </c>
      <c r="F76" s="263">
        <v>2277683</v>
      </c>
      <c r="G76" s="263">
        <v>0</v>
      </c>
      <c r="H76" s="263">
        <v>98871144</v>
      </c>
      <c r="I76" s="263">
        <v>74766102</v>
      </c>
      <c r="J76" s="263">
        <v>11030821</v>
      </c>
      <c r="K76" s="263">
        <v>8920141</v>
      </c>
      <c r="L76" s="263">
        <v>2110680</v>
      </c>
      <c r="M76" s="263">
        <v>0</v>
      </c>
      <c r="N76" s="263">
        <v>63693060</v>
      </c>
      <c r="O76" s="263">
        <v>42221</v>
      </c>
      <c r="P76" s="263">
        <v>0</v>
      </c>
      <c r="Q76" s="263">
        <v>23364882</v>
      </c>
      <c r="R76" s="263">
        <v>0</v>
      </c>
      <c r="S76" s="263">
        <v>740160</v>
      </c>
      <c r="T76" s="263">
        <v>87840323</v>
      </c>
      <c r="U76" s="264">
        <v>0.1475377304008707</v>
      </c>
    </row>
    <row r="77" spans="1:21" s="109" customFormat="1" ht="15.75">
      <c r="A77" s="182" t="str">
        <f>'04'!A77</f>
        <v>1</v>
      </c>
      <c r="B77" s="183" t="str">
        <f>'04'!B77</f>
        <v>Võ Hoàng Long</v>
      </c>
      <c r="C77" s="267">
        <v>1297832</v>
      </c>
      <c r="D77" s="184">
        <v>1245306</v>
      </c>
      <c r="E77" s="184">
        <v>52526</v>
      </c>
      <c r="F77" s="184">
        <v>0</v>
      </c>
      <c r="G77" s="184"/>
      <c r="H77" s="267">
        <v>1297832</v>
      </c>
      <c r="I77" s="267">
        <v>828775</v>
      </c>
      <c r="J77" s="267">
        <v>379857</v>
      </c>
      <c r="K77" s="184">
        <v>299857</v>
      </c>
      <c r="L77" s="184">
        <v>80000</v>
      </c>
      <c r="M77" s="184">
        <v>0</v>
      </c>
      <c r="N77" s="184">
        <v>448917</v>
      </c>
      <c r="O77" s="184">
        <v>1</v>
      </c>
      <c r="P77" s="184">
        <v>0</v>
      </c>
      <c r="Q77" s="184">
        <v>469057</v>
      </c>
      <c r="R77" s="184">
        <v>0</v>
      </c>
      <c r="S77" s="184">
        <v>0</v>
      </c>
      <c r="T77" s="263">
        <v>917975</v>
      </c>
      <c r="U77" s="264">
        <v>0.45833549515851707</v>
      </c>
    </row>
    <row r="78" spans="1:21" s="109" customFormat="1" ht="15.75">
      <c r="A78" s="182" t="str">
        <f>'04'!A78</f>
        <v>2</v>
      </c>
      <c r="B78" s="183" t="str">
        <f>'04'!B78</f>
        <v>Trần Bửu Bé Tư</v>
      </c>
      <c r="C78" s="267">
        <v>28193520</v>
      </c>
      <c r="D78" s="184">
        <v>16367310</v>
      </c>
      <c r="E78" s="184">
        <v>11826210</v>
      </c>
      <c r="F78" s="184">
        <v>11840</v>
      </c>
      <c r="G78" s="184"/>
      <c r="H78" s="267">
        <v>28181680</v>
      </c>
      <c r="I78" s="267">
        <v>18658210</v>
      </c>
      <c r="J78" s="267">
        <v>1924369</v>
      </c>
      <c r="K78" s="184">
        <v>1924069</v>
      </c>
      <c r="L78" s="184">
        <v>300</v>
      </c>
      <c r="M78" s="184"/>
      <c r="N78" s="184">
        <v>16733841</v>
      </c>
      <c r="O78" s="184"/>
      <c r="P78" s="184"/>
      <c r="Q78" s="184">
        <v>9523470</v>
      </c>
      <c r="R78" s="184"/>
      <c r="S78" s="184"/>
      <c r="T78" s="263">
        <v>26257311</v>
      </c>
      <c r="U78" s="264">
        <v>0.10313792159054914</v>
      </c>
    </row>
    <row r="79" spans="1:21" s="109" customFormat="1" ht="15.75">
      <c r="A79" s="182" t="str">
        <f>'04'!A79</f>
        <v>3</v>
      </c>
      <c r="B79" s="183" t="s">
        <v>435</v>
      </c>
      <c r="C79" s="267">
        <v>21161438</v>
      </c>
      <c r="D79" s="184">
        <v>9875995</v>
      </c>
      <c r="E79" s="184">
        <v>11285443</v>
      </c>
      <c r="F79" s="184">
        <v>2104603</v>
      </c>
      <c r="G79" s="184"/>
      <c r="H79" s="267">
        <v>19056835</v>
      </c>
      <c r="I79" s="267">
        <v>13820590</v>
      </c>
      <c r="J79" s="267">
        <v>2065501</v>
      </c>
      <c r="K79" s="184">
        <v>1994701</v>
      </c>
      <c r="L79" s="184">
        <v>70800</v>
      </c>
      <c r="M79" s="184"/>
      <c r="N79" s="184">
        <v>11755089</v>
      </c>
      <c r="O79" s="184"/>
      <c r="P79" s="184"/>
      <c r="Q79" s="184">
        <v>5236245</v>
      </c>
      <c r="R79" s="184"/>
      <c r="S79" s="184"/>
      <c r="T79" s="263">
        <v>16991334</v>
      </c>
      <c r="U79" s="264">
        <v>0.14945100028291122</v>
      </c>
    </row>
    <row r="80" spans="1:21" s="109" customFormat="1" ht="15.75">
      <c r="A80" s="182" t="str">
        <f>'04'!A80</f>
        <v>4</v>
      </c>
      <c r="B80" s="183" t="s">
        <v>420</v>
      </c>
      <c r="C80" s="267">
        <v>5788735</v>
      </c>
      <c r="D80" s="184">
        <v>3969554</v>
      </c>
      <c r="E80" s="184">
        <v>1819181</v>
      </c>
      <c r="F80" s="184">
        <v>0</v>
      </c>
      <c r="G80" s="184"/>
      <c r="H80" s="267">
        <v>5788735</v>
      </c>
      <c r="I80" s="267">
        <v>4749874</v>
      </c>
      <c r="J80" s="267">
        <v>1327468</v>
      </c>
      <c r="K80" s="184">
        <v>1262468</v>
      </c>
      <c r="L80" s="184">
        <v>65000</v>
      </c>
      <c r="M80" s="184"/>
      <c r="N80" s="184">
        <v>3380186</v>
      </c>
      <c r="O80" s="184">
        <v>42220</v>
      </c>
      <c r="P80" s="184"/>
      <c r="Q80" s="184">
        <v>1038861</v>
      </c>
      <c r="R80" s="184"/>
      <c r="S80" s="184"/>
      <c r="T80" s="263">
        <v>4461267</v>
      </c>
      <c r="U80" s="264">
        <v>0.2794743607935705</v>
      </c>
    </row>
    <row r="81" spans="1:21" s="109" customFormat="1" ht="15.75">
      <c r="A81" s="182" t="str">
        <f>'04'!A81</f>
        <v>5</v>
      </c>
      <c r="B81" s="183" t="str">
        <f>'04'!B81</f>
        <v>Võ Y Khoa</v>
      </c>
      <c r="C81" s="267">
        <v>14600195</v>
      </c>
      <c r="D81" s="184">
        <v>9899620</v>
      </c>
      <c r="E81" s="184">
        <v>4700575</v>
      </c>
      <c r="F81" s="184">
        <v>161240</v>
      </c>
      <c r="G81" s="184"/>
      <c r="H81" s="267">
        <v>14438955</v>
      </c>
      <c r="I81" s="267">
        <v>10947089</v>
      </c>
      <c r="J81" s="267">
        <v>2910506</v>
      </c>
      <c r="K81" s="184">
        <v>1095926</v>
      </c>
      <c r="L81" s="184">
        <v>1814580</v>
      </c>
      <c r="M81" s="184"/>
      <c r="N81" s="184">
        <v>8036583</v>
      </c>
      <c r="O81" s="184"/>
      <c r="P81" s="184"/>
      <c r="Q81" s="184">
        <v>3491866</v>
      </c>
      <c r="R81" s="184"/>
      <c r="S81" s="184"/>
      <c r="T81" s="263">
        <v>11528449</v>
      </c>
      <c r="U81" s="264">
        <v>0.2658703149302979</v>
      </c>
    </row>
    <row r="82" spans="1:21" s="109" customFormat="1" ht="15.75">
      <c r="A82" s="182" t="str">
        <f>'04'!A82</f>
        <v>6</v>
      </c>
      <c r="B82" s="183" t="str">
        <f>'04'!B82</f>
        <v>Nguyễn Thành Trung</v>
      </c>
      <c r="C82" s="267">
        <v>30107107</v>
      </c>
      <c r="D82" s="184">
        <v>22453364</v>
      </c>
      <c r="E82" s="184">
        <v>7653743</v>
      </c>
      <c r="F82" s="184">
        <v>0</v>
      </c>
      <c r="G82" s="184"/>
      <c r="H82" s="267">
        <v>30107107</v>
      </c>
      <c r="I82" s="267">
        <v>25761564</v>
      </c>
      <c r="J82" s="267">
        <v>2423120</v>
      </c>
      <c r="K82" s="184">
        <v>2343120</v>
      </c>
      <c r="L82" s="184">
        <v>80000</v>
      </c>
      <c r="M82" s="184">
        <v>0</v>
      </c>
      <c r="N82" s="184">
        <v>23338444</v>
      </c>
      <c r="O82" s="184">
        <v>0</v>
      </c>
      <c r="P82" s="184">
        <v>0</v>
      </c>
      <c r="Q82" s="184">
        <v>3605383</v>
      </c>
      <c r="R82" s="184">
        <v>0</v>
      </c>
      <c r="S82" s="184">
        <v>740160</v>
      </c>
      <c r="T82" s="263">
        <v>27683987</v>
      </c>
      <c r="U82" s="264">
        <v>0.09405950663554433</v>
      </c>
    </row>
    <row r="83" spans="1:21" s="258" customFormat="1" ht="15.75">
      <c r="A83" s="256" t="str">
        <f>'04'!A83</f>
        <v>…</v>
      </c>
      <c r="B83" s="257">
        <f>'04'!B83</f>
        <v>0</v>
      </c>
      <c r="C83" s="265">
        <v>0</v>
      </c>
      <c r="D83" s="265">
        <v>0</v>
      </c>
      <c r="E83" s="265">
        <v>0</v>
      </c>
      <c r="F83" s="265">
        <v>0</v>
      </c>
      <c r="G83" s="265">
        <v>0</v>
      </c>
      <c r="H83" s="265">
        <v>0</v>
      </c>
      <c r="I83" s="265">
        <v>0</v>
      </c>
      <c r="J83" s="265">
        <v>0</v>
      </c>
      <c r="K83" s="265">
        <v>0</v>
      </c>
      <c r="L83" s="265">
        <v>0</v>
      </c>
      <c r="M83" s="265">
        <v>0</v>
      </c>
      <c r="N83" s="265">
        <v>0</v>
      </c>
      <c r="O83" s="265">
        <v>0</v>
      </c>
      <c r="P83" s="265">
        <v>0</v>
      </c>
      <c r="Q83" s="265">
        <v>0</v>
      </c>
      <c r="R83" s="265">
        <v>0</v>
      </c>
      <c r="S83" s="265">
        <v>0</v>
      </c>
      <c r="T83" s="265">
        <v>0</v>
      </c>
      <c r="U83" s="266"/>
    </row>
    <row r="84" spans="1:21" s="111" customFormat="1" ht="15.75" customHeight="1">
      <c r="A84" s="162" t="str">
        <f>'04'!A84</f>
        <v>IX</v>
      </c>
      <c r="B84" s="180" t="str">
        <f>'04'!B84</f>
        <v>H Châu Thành</v>
      </c>
      <c r="C84" s="263">
        <v>93631056</v>
      </c>
      <c r="D84" s="263">
        <v>66687099</v>
      </c>
      <c r="E84" s="263">
        <v>26943957</v>
      </c>
      <c r="F84" s="263">
        <v>93151</v>
      </c>
      <c r="G84" s="263">
        <v>0</v>
      </c>
      <c r="H84" s="263">
        <v>93537905</v>
      </c>
      <c r="I84" s="263">
        <v>51932835</v>
      </c>
      <c r="J84" s="263">
        <v>13563280</v>
      </c>
      <c r="K84" s="263">
        <v>10871152</v>
      </c>
      <c r="L84" s="263">
        <v>2692128</v>
      </c>
      <c r="M84" s="263">
        <v>0</v>
      </c>
      <c r="N84" s="263">
        <v>38309555</v>
      </c>
      <c r="O84" s="263">
        <v>60000</v>
      </c>
      <c r="P84" s="263">
        <v>0</v>
      </c>
      <c r="Q84" s="263">
        <v>41428479</v>
      </c>
      <c r="R84" s="263">
        <v>122982</v>
      </c>
      <c r="S84" s="263">
        <v>53609</v>
      </c>
      <c r="T84" s="263">
        <v>79974625</v>
      </c>
      <c r="U84" s="264">
        <v>0.26116964344426796</v>
      </c>
    </row>
    <row r="85" spans="1:21" s="109" customFormat="1" ht="15.75" customHeight="1">
      <c r="A85" s="182" t="str">
        <f>'04'!A85</f>
        <v>1</v>
      </c>
      <c r="B85" s="183" t="str">
        <f>'04'!B85</f>
        <v>Nguyễn Tấn Thái</v>
      </c>
      <c r="C85" s="267">
        <v>25650244</v>
      </c>
      <c r="D85" s="184">
        <v>16325301</v>
      </c>
      <c r="E85" s="184">
        <v>9324943</v>
      </c>
      <c r="F85" s="184">
        <v>34000</v>
      </c>
      <c r="G85" s="184"/>
      <c r="H85" s="267">
        <v>25616244</v>
      </c>
      <c r="I85" s="267">
        <v>13723172</v>
      </c>
      <c r="J85" s="267">
        <v>1319110</v>
      </c>
      <c r="K85" s="184">
        <v>1273125</v>
      </c>
      <c r="L85" s="184">
        <v>45985</v>
      </c>
      <c r="M85" s="184">
        <v>0</v>
      </c>
      <c r="N85" s="184">
        <v>12404062</v>
      </c>
      <c r="O85" s="184">
        <v>0</v>
      </c>
      <c r="P85" s="184">
        <v>0</v>
      </c>
      <c r="Q85" s="184">
        <v>11893072</v>
      </c>
      <c r="R85" s="184">
        <v>0</v>
      </c>
      <c r="S85" s="184">
        <v>0</v>
      </c>
      <c r="T85" s="263">
        <v>24297134</v>
      </c>
      <c r="U85" s="264">
        <v>0.09612282058404573</v>
      </c>
    </row>
    <row r="86" spans="1:21" s="109" customFormat="1" ht="15.75" customHeight="1">
      <c r="A86" s="182" t="str">
        <f>'04'!A86</f>
        <v>2</v>
      </c>
      <c r="B86" s="183" t="str">
        <f>'04'!B86</f>
        <v>Lê Thanh Giang</v>
      </c>
      <c r="C86" s="267">
        <v>2400</v>
      </c>
      <c r="D86" s="184"/>
      <c r="E86" s="184">
        <v>2400</v>
      </c>
      <c r="F86" s="184">
        <v>0</v>
      </c>
      <c r="G86" s="184"/>
      <c r="H86" s="267">
        <v>2400</v>
      </c>
      <c r="I86" s="267">
        <v>2400</v>
      </c>
      <c r="J86" s="267">
        <v>2400</v>
      </c>
      <c r="K86" s="184">
        <v>2400</v>
      </c>
      <c r="L86" s="184">
        <v>0</v>
      </c>
      <c r="M86" s="184">
        <v>0</v>
      </c>
      <c r="N86" s="184"/>
      <c r="O86" s="184">
        <v>0</v>
      </c>
      <c r="P86" s="184">
        <v>0</v>
      </c>
      <c r="Q86" s="184">
        <v>0</v>
      </c>
      <c r="R86" s="184">
        <v>0</v>
      </c>
      <c r="S86" s="184">
        <v>0</v>
      </c>
      <c r="T86" s="263">
        <v>0</v>
      </c>
      <c r="U86" s="264">
        <v>1</v>
      </c>
    </row>
    <row r="87" spans="1:21" s="109" customFormat="1" ht="15.75" customHeight="1">
      <c r="A87" s="182" t="str">
        <f>'04'!A87</f>
        <v>3</v>
      </c>
      <c r="B87" s="183" t="str">
        <f>'04'!B87</f>
        <v>Võ Hồng Đào</v>
      </c>
      <c r="C87" s="267">
        <v>21725278</v>
      </c>
      <c r="D87" s="184">
        <v>18374625</v>
      </c>
      <c r="E87" s="184">
        <v>3350653</v>
      </c>
      <c r="F87" s="184">
        <v>200</v>
      </c>
      <c r="G87" s="184"/>
      <c r="H87" s="267">
        <v>21725078</v>
      </c>
      <c r="I87" s="267">
        <v>10188832</v>
      </c>
      <c r="J87" s="267">
        <v>4354545</v>
      </c>
      <c r="K87" s="184">
        <v>2478167</v>
      </c>
      <c r="L87" s="184">
        <v>1876378</v>
      </c>
      <c r="M87" s="184">
        <v>0</v>
      </c>
      <c r="N87" s="184">
        <v>5834287</v>
      </c>
      <c r="O87" s="184">
        <v>0</v>
      </c>
      <c r="P87" s="184">
        <v>0</v>
      </c>
      <c r="Q87" s="184">
        <v>11536246</v>
      </c>
      <c r="R87" s="184">
        <v>0</v>
      </c>
      <c r="S87" s="184">
        <v>0</v>
      </c>
      <c r="T87" s="263">
        <v>17370533</v>
      </c>
      <c r="U87" s="264">
        <v>0.42738412018178334</v>
      </c>
    </row>
    <row r="88" spans="1:21" s="109" customFormat="1" ht="15.75" customHeight="1">
      <c r="A88" s="182" t="str">
        <f>'04'!A88</f>
        <v>4</v>
      </c>
      <c r="B88" s="183" t="str">
        <f>'04'!B88</f>
        <v>Phạm Minh Phúc</v>
      </c>
      <c r="C88" s="267">
        <v>27491873</v>
      </c>
      <c r="D88" s="184">
        <v>18796473</v>
      </c>
      <c r="E88" s="184">
        <v>8695400</v>
      </c>
      <c r="F88" s="184">
        <v>49350</v>
      </c>
      <c r="G88" s="184"/>
      <c r="H88" s="267">
        <v>27442523</v>
      </c>
      <c r="I88" s="267">
        <v>15389821</v>
      </c>
      <c r="J88" s="267">
        <v>3712259</v>
      </c>
      <c r="K88" s="184">
        <v>3081344</v>
      </c>
      <c r="L88" s="184">
        <v>630915</v>
      </c>
      <c r="M88" s="184">
        <v>0</v>
      </c>
      <c r="N88" s="184">
        <v>11617562</v>
      </c>
      <c r="O88" s="184">
        <v>60000</v>
      </c>
      <c r="P88" s="184">
        <v>0</v>
      </c>
      <c r="Q88" s="184">
        <v>11876111</v>
      </c>
      <c r="R88" s="184">
        <v>122982</v>
      </c>
      <c r="S88" s="184">
        <v>53609</v>
      </c>
      <c r="T88" s="263">
        <v>23730264</v>
      </c>
      <c r="U88" s="264">
        <v>0.24121521621336597</v>
      </c>
    </row>
    <row r="89" spans="1:21" s="109" customFormat="1" ht="15.75" customHeight="1">
      <c r="A89" s="182" t="str">
        <f>'04'!A89</f>
        <v>5</v>
      </c>
      <c r="B89" s="183" t="str">
        <f>'04'!B89</f>
        <v>Huỳnh Anh Tuấn</v>
      </c>
      <c r="C89" s="267">
        <v>11542007</v>
      </c>
      <c r="D89" s="184">
        <v>8168104</v>
      </c>
      <c r="E89" s="184">
        <v>3373903</v>
      </c>
      <c r="F89" s="184">
        <v>600</v>
      </c>
      <c r="G89" s="184"/>
      <c r="H89" s="267">
        <v>11541407</v>
      </c>
      <c r="I89" s="267">
        <v>7682664</v>
      </c>
      <c r="J89" s="267">
        <v>2468123</v>
      </c>
      <c r="K89" s="184">
        <v>2380548</v>
      </c>
      <c r="L89" s="184">
        <v>87575</v>
      </c>
      <c r="M89" s="184">
        <v>0</v>
      </c>
      <c r="N89" s="184">
        <v>5214541</v>
      </c>
      <c r="O89" s="184">
        <v>0</v>
      </c>
      <c r="P89" s="184">
        <v>0</v>
      </c>
      <c r="Q89" s="184">
        <v>3858743</v>
      </c>
      <c r="R89" s="184">
        <v>0</v>
      </c>
      <c r="S89" s="184">
        <v>0</v>
      </c>
      <c r="T89" s="263">
        <v>9073284</v>
      </c>
      <c r="U89" s="264">
        <v>0.3212587456642644</v>
      </c>
    </row>
    <row r="90" spans="1:21" s="109" customFormat="1" ht="15.75">
      <c r="A90" s="182" t="str">
        <f>'04'!A90</f>
        <v>6</v>
      </c>
      <c r="B90" s="183" t="str">
        <f>'04'!B90</f>
        <v>Trần Trí Hiếu</v>
      </c>
      <c r="C90" s="267">
        <v>7219254</v>
      </c>
      <c r="D90" s="184">
        <v>5022596</v>
      </c>
      <c r="E90" s="184">
        <v>2196658</v>
      </c>
      <c r="F90" s="184">
        <v>9001</v>
      </c>
      <c r="G90" s="184"/>
      <c r="H90" s="267">
        <v>7210253</v>
      </c>
      <c r="I90" s="267">
        <v>4945946</v>
      </c>
      <c r="J90" s="267">
        <v>1706843</v>
      </c>
      <c r="K90" s="184">
        <v>1655568</v>
      </c>
      <c r="L90" s="184">
        <v>51275</v>
      </c>
      <c r="M90" s="184">
        <v>0</v>
      </c>
      <c r="N90" s="184">
        <v>3239103</v>
      </c>
      <c r="O90" s="184">
        <v>0</v>
      </c>
      <c r="P90" s="184">
        <v>0</v>
      </c>
      <c r="Q90" s="184">
        <v>2264307</v>
      </c>
      <c r="R90" s="184">
        <v>0</v>
      </c>
      <c r="S90" s="184">
        <v>0</v>
      </c>
      <c r="T90" s="263">
        <v>5503410</v>
      </c>
      <c r="U90" s="264">
        <v>0.34509940060000655</v>
      </c>
    </row>
    <row r="91" spans="1:21" s="258" customFormat="1" ht="15.75" customHeight="1">
      <c r="A91" s="256" t="str">
        <f>'04'!A91</f>
        <v>…</v>
      </c>
      <c r="B91" s="257" t="str">
        <f>'04'!B91</f>
        <v>….</v>
      </c>
      <c r="C91" s="265">
        <v>0</v>
      </c>
      <c r="D91" s="265">
        <v>0</v>
      </c>
      <c r="E91" s="265">
        <v>0</v>
      </c>
      <c r="F91" s="265">
        <v>0</v>
      </c>
      <c r="G91" s="265">
        <v>0</v>
      </c>
      <c r="H91" s="265">
        <v>0</v>
      </c>
      <c r="I91" s="265">
        <v>0</v>
      </c>
      <c r="J91" s="265">
        <v>0</v>
      </c>
      <c r="K91" s="265">
        <v>0</v>
      </c>
      <c r="L91" s="265">
        <v>0</v>
      </c>
      <c r="M91" s="265">
        <v>0</v>
      </c>
      <c r="N91" s="265">
        <v>0</v>
      </c>
      <c r="O91" s="265">
        <v>0</v>
      </c>
      <c r="P91" s="265">
        <v>0</v>
      </c>
      <c r="Q91" s="265">
        <v>0</v>
      </c>
      <c r="R91" s="265">
        <v>0</v>
      </c>
      <c r="S91" s="265">
        <v>0</v>
      </c>
      <c r="T91" s="265">
        <v>0</v>
      </c>
      <c r="U91" s="266"/>
    </row>
    <row r="92" spans="1:21" s="109" customFormat="1" ht="15.75">
      <c r="A92" s="162" t="str">
        <f>'04'!A92</f>
        <v>X</v>
      </c>
      <c r="B92" s="180" t="str">
        <f>'04'!B92</f>
        <v>TP Sa Đéc</v>
      </c>
      <c r="C92" s="263">
        <v>255508522</v>
      </c>
      <c r="D92" s="263">
        <v>206111990</v>
      </c>
      <c r="E92" s="263">
        <v>49396532</v>
      </c>
      <c r="F92" s="263">
        <v>16482938</v>
      </c>
      <c r="G92" s="263">
        <v>0</v>
      </c>
      <c r="H92" s="263">
        <v>239025584</v>
      </c>
      <c r="I92" s="263">
        <v>68405962</v>
      </c>
      <c r="J92" s="263">
        <v>29997406</v>
      </c>
      <c r="K92" s="263">
        <v>28195609</v>
      </c>
      <c r="L92" s="263">
        <v>1795380</v>
      </c>
      <c r="M92" s="263">
        <v>6417</v>
      </c>
      <c r="N92" s="263">
        <v>37969060</v>
      </c>
      <c r="O92" s="263">
        <v>114000</v>
      </c>
      <c r="P92" s="263">
        <v>325496</v>
      </c>
      <c r="Q92" s="263">
        <v>166141463</v>
      </c>
      <c r="R92" s="263">
        <v>4187404</v>
      </c>
      <c r="S92" s="263">
        <v>290755</v>
      </c>
      <c r="T92" s="263">
        <v>209028178</v>
      </c>
      <c r="U92" s="264">
        <v>0.4385203441770178</v>
      </c>
    </row>
    <row r="93" spans="1:21" s="109" customFormat="1" ht="15.75">
      <c r="A93" s="182">
        <f>'04'!A93</f>
        <v>1</v>
      </c>
      <c r="B93" s="183" t="str">
        <f>'04'!B93</f>
        <v>Lê Thị Thanh Xuân</v>
      </c>
      <c r="C93" s="267">
        <v>9381474</v>
      </c>
      <c r="D93" s="184">
        <v>3771804</v>
      </c>
      <c r="E93" s="184">
        <v>5609670</v>
      </c>
      <c r="F93" s="184">
        <v>715381</v>
      </c>
      <c r="G93" s="184"/>
      <c r="H93" s="267">
        <v>8666093</v>
      </c>
      <c r="I93" s="267">
        <v>6331454</v>
      </c>
      <c r="J93" s="267">
        <v>2155171</v>
      </c>
      <c r="K93" s="184">
        <v>2153281</v>
      </c>
      <c r="L93" s="184">
        <v>1890</v>
      </c>
      <c r="M93" s="184"/>
      <c r="N93" s="184">
        <v>3850787</v>
      </c>
      <c r="O93" s="184"/>
      <c r="P93" s="184">
        <v>325496</v>
      </c>
      <c r="Q93" s="184">
        <v>2334639</v>
      </c>
      <c r="R93" s="184"/>
      <c r="S93" s="184"/>
      <c r="T93" s="263">
        <v>6510922</v>
      </c>
      <c r="U93" s="264">
        <v>0.34039116449396933</v>
      </c>
    </row>
    <row r="94" spans="1:21" s="109" customFormat="1" ht="15.75">
      <c r="A94" s="182">
        <f>'04'!A94</f>
        <v>2</v>
      </c>
      <c r="B94" s="183" t="str">
        <f>'04'!B94</f>
        <v>Bùi Thị Ngọc Kiều</v>
      </c>
      <c r="C94" s="267">
        <v>145555</v>
      </c>
      <c r="D94" s="184">
        <v>57471</v>
      </c>
      <c r="E94" s="184">
        <v>88084</v>
      </c>
      <c r="F94" s="184"/>
      <c r="G94" s="184"/>
      <c r="H94" s="267">
        <v>145555</v>
      </c>
      <c r="I94" s="267">
        <v>88084</v>
      </c>
      <c r="J94" s="267">
        <v>88084</v>
      </c>
      <c r="K94" s="184">
        <v>88084</v>
      </c>
      <c r="L94" s="184"/>
      <c r="M94" s="184"/>
      <c r="N94" s="184"/>
      <c r="O94" s="184"/>
      <c r="P94" s="184"/>
      <c r="Q94" s="184">
        <v>57471</v>
      </c>
      <c r="R94" s="184"/>
      <c r="S94" s="184"/>
      <c r="T94" s="263">
        <v>57471</v>
      </c>
      <c r="U94" s="264">
        <v>1</v>
      </c>
    </row>
    <row r="95" spans="1:21" s="109" customFormat="1" ht="15.75">
      <c r="A95" s="182">
        <f>'04'!A95</f>
        <v>3</v>
      </c>
      <c r="B95" s="183" t="str">
        <f>'04'!B95</f>
        <v>Võ Thanh Vân</v>
      </c>
      <c r="C95" s="267">
        <v>25354891</v>
      </c>
      <c r="D95" s="184">
        <v>18667945</v>
      </c>
      <c r="E95" s="184">
        <v>6686946</v>
      </c>
      <c r="F95" s="184">
        <v>200</v>
      </c>
      <c r="G95" s="184"/>
      <c r="H95" s="267">
        <v>25354691</v>
      </c>
      <c r="I95" s="267">
        <v>14208079</v>
      </c>
      <c r="J95" s="267">
        <v>5177983</v>
      </c>
      <c r="K95" s="184">
        <v>4581404</v>
      </c>
      <c r="L95" s="184">
        <v>596579</v>
      </c>
      <c r="M95" s="184"/>
      <c r="N95" s="184">
        <v>9030096</v>
      </c>
      <c r="O95" s="184"/>
      <c r="P95" s="184"/>
      <c r="Q95" s="184">
        <v>9060861</v>
      </c>
      <c r="R95" s="184">
        <v>2085751</v>
      </c>
      <c r="S95" s="184"/>
      <c r="T95" s="263">
        <v>20176708</v>
      </c>
      <c r="U95" s="264">
        <v>0.3644393446855131</v>
      </c>
    </row>
    <row r="96" spans="1:21" s="109" customFormat="1" ht="15.75">
      <c r="A96" s="182">
        <f>'04'!A96</f>
        <v>4</v>
      </c>
      <c r="B96" s="183" t="str">
        <f>'04'!B96</f>
        <v>Trương Quốc Trung</v>
      </c>
      <c r="C96" s="267">
        <v>46484363</v>
      </c>
      <c r="D96" s="184">
        <v>38990090</v>
      </c>
      <c r="E96" s="184">
        <v>7494273</v>
      </c>
      <c r="F96" s="184">
        <v>14965</v>
      </c>
      <c r="G96" s="184"/>
      <c r="H96" s="267">
        <v>46469398</v>
      </c>
      <c r="I96" s="267">
        <v>9001539</v>
      </c>
      <c r="J96" s="267">
        <v>3922048</v>
      </c>
      <c r="K96" s="184">
        <v>2807136</v>
      </c>
      <c r="L96" s="184">
        <v>1108495</v>
      </c>
      <c r="M96" s="184">
        <v>6417</v>
      </c>
      <c r="N96" s="184">
        <v>5079491</v>
      </c>
      <c r="O96" s="184"/>
      <c r="P96" s="184"/>
      <c r="Q96" s="184">
        <v>37177104</v>
      </c>
      <c r="R96" s="184"/>
      <c r="S96" s="184">
        <v>290755</v>
      </c>
      <c r="T96" s="263">
        <v>42547350</v>
      </c>
      <c r="U96" s="264">
        <v>0.43570860493966646</v>
      </c>
    </row>
    <row r="97" spans="1:21" s="109" customFormat="1" ht="15.75">
      <c r="A97" s="182">
        <f>'04'!A97</f>
        <v>5</v>
      </c>
      <c r="B97" s="183" t="str">
        <f>'04'!B97</f>
        <v>Lê Văn Thạnh</v>
      </c>
      <c r="C97" s="267">
        <v>122691068</v>
      </c>
      <c r="D97" s="184">
        <v>114015595</v>
      </c>
      <c r="E97" s="184">
        <v>8675473</v>
      </c>
      <c r="F97" s="184"/>
      <c r="G97" s="184"/>
      <c r="H97" s="267">
        <v>122691068</v>
      </c>
      <c r="I97" s="267">
        <v>26950855</v>
      </c>
      <c r="J97" s="267">
        <v>16901174</v>
      </c>
      <c r="K97" s="184">
        <v>16901173</v>
      </c>
      <c r="L97" s="184">
        <v>1</v>
      </c>
      <c r="M97" s="184"/>
      <c r="N97" s="184">
        <v>10049681</v>
      </c>
      <c r="O97" s="184"/>
      <c r="P97" s="184"/>
      <c r="Q97" s="184">
        <v>95728272</v>
      </c>
      <c r="R97" s="184">
        <v>11941</v>
      </c>
      <c r="S97" s="184"/>
      <c r="T97" s="263">
        <v>105789894</v>
      </c>
      <c r="U97" s="264">
        <v>0.6271108653139205</v>
      </c>
    </row>
    <row r="98" spans="1:21" s="109" customFormat="1" ht="15.75">
      <c r="A98" s="182">
        <f>'04'!A98</f>
        <v>6</v>
      </c>
      <c r="B98" s="183" t="str">
        <f>'04'!B98</f>
        <v>Đỗ Hữu Tuấn</v>
      </c>
      <c r="C98" s="267">
        <v>51451171</v>
      </c>
      <c r="D98" s="184">
        <v>30609085</v>
      </c>
      <c r="E98" s="184">
        <v>20842086</v>
      </c>
      <c r="F98" s="184">
        <v>15752392</v>
      </c>
      <c r="G98" s="184"/>
      <c r="H98" s="267">
        <v>35698779</v>
      </c>
      <c r="I98" s="267">
        <v>11825951</v>
      </c>
      <c r="J98" s="267">
        <v>1752946</v>
      </c>
      <c r="K98" s="184">
        <v>1664531</v>
      </c>
      <c r="L98" s="184">
        <v>88415</v>
      </c>
      <c r="M98" s="184"/>
      <c r="N98" s="184">
        <v>9959005</v>
      </c>
      <c r="O98" s="184">
        <v>114000</v>
      </c>
      <c r="P98" s="184"/>
      <c r="Q98" s="184">
        <v>21783116</v>
      </c>
      <c r="R98" s="184">
        <v>2089712</v>
      </c>
      <c r="S98" s="184"/>
      <c r="T98" s="263">
        <v>33945833</v>
      </c>
      <c r="U98" s="264">
        <v>0.14822875555631848</v>
      </c>
    </row>
    <row r="99" spans="1:21" s="258" customFormat="1" ht="15.75">
      <c r="A99" s="256" t="str">
        <f>'04'!A99</f>
        <v>…</v>
      </c>
      <c r="B99" s="257">
        <f>'04'!B99</f>
        <v>0</v>
      </c>
      <c r="C99" s="265">
        <v>0</v>
      </c>
      <c r="D99" s="265">
        <v>0</v>
      </c>
      <c r="E99" s="265">
        <v>0</v>
      </c>
      <c r="F99" s="265">
        <v>0</v>
      </c>
      <c r="G99" s="265">
        <v>0</v>
      </c>
      <c r="H99" s="265">
        <v>0</v>
      </c>
      <c r="I99" s="265">
        <v>0</v>
      </c>
      <c r="J99" s="265">
        <v>0</v>
      </c>
      <c r="K99" s="265">
        <v>0</v>
      </c>
      <c r="L99" s="265">
        <v>0</v>
      </c>
      <c r="M99" s="265">
        <v>0</v>
      </c>
      <c r="N99" s="265">
        <v>0</v>
      </c>
      <c r="O99" s="265">
        <v>0</v>
      </c>
      <c r="P99" s="265">
        <v>0</v>
      </c>
      <c r="Q99" s="265">
        <v>0</v>
      </c>
      <c r="R99" s="265">
        <v>0</v>
      </c>
      <c r="S99" s="265">
        <v>0</v>
      </c>
      <c r="T99" s="265">
        <v>0</v>
      </c>
      <c r="U99" s="266"/>
    </row>
    <row r="100" spans="1:21" s="111" customFormat="1" ht="15.75" customHeight="1">
      <c r="A100" s="162" t="str">
        <f>'04'!A100</f>
        <v>XI</v>
      </c>
      <c r="B100" s="180" t="str">
        <f>'04'!B100</f>
        <v>H Lai Vung</v>
      </c>
      <c r="C100" s="263">
        <v>189199010</v>
      </c>
      <c r="D100" s="263">
        <v>110245151</v>
      </c>
      <c r="E100" s="263">
        <v>78953859</v>
      </c>
      <c r="F100" s="263">
        <v>655833</v>
      </c>
      <c r="G100" s="263">
        <v>0</v>
      </c>
      <c r="H100" s="263">
        <v>188543177</v>
      </c>
      <c r="I100" s="263">
        <v>114092255</v>
      </c>
      <c r="J100" s="263">
        <v>10218011</v>
      </c>
      <c r="K100" s="263">
        <v>9725930</v>
      </c>
      <c r="L100" s="263">
        <v>492081</v>
      </c>
      <c r="M100" s="263">
        <v>0</v>
      </c>
      <c r="N100" s="263">
        <v>103874244</v>
      </c>
      <c r="O100" s="263">
        <v>0</v>
      </c>
      <c r="P100" s="263">
        <v>0</v>
      </c>
      <c r="Q100" s="263">
        <v>72576654</v>
      </c>
      <c r="R100" s="263">
        <v>1874268</v>
      </c>
      <c r="S100" s="263">
        <v>0</v>
      </c>
      <c r="T100" s="263">
        <v>178325166</v>
      </c>
      <c r="U100" s="264">
        <v>0.08955919926378876</v>
      </c>
    </row>
    <row r="101" spans="1:21" s="109" customFormat="1" ht="15.75" customHeight="1">
      <c r="A101" s="182">
        <f>'04'!A101</f>
        <v>1</v>
      </c>
      <c r="B101" s="183" t="str">
        <f>'04'!B101</f>
        <v>Lê Quang Đạo</v>
      </c>
      <c r="C101" s="267">
        <v>0</v>
      </c>
      <c r="D101" s="184">
        <v>0</v>
      </c>
      <c r="E101" s="184">
        <v>0</v>
      </c>
      <c r="F101" s="184">
        <v>0</v>
      </c>
      <c r="G101" s="184"/>
      <c r="H101" s="267">
        <v>0</v>
      </c>
      <c r="I101" s="267">
        <v>0</v>
      </c>
      <c r="J101" s="267">
        <v>0</v>
      </c>
      <c r="K101" s="184">
        <v>0</v>
      </c>
      <c r="L101" s="184">
        <v>0</v>
      </c>
      <c r="M101" s="184">
        <v>0</v>
      </c>
      <c r="N101" s="184">
        <v>0</v>
      </c>
      <c r="O101" s="184">
        <v>0</v>
      </c>
      <c r="P101" s="184">
        <v>0</v>
      </c>
      <c r="Q101" s="184">
        <v>0</v>
      </c>
      <c r="R101" s="184">
        <v>0</v>
      </c>
      <c r="S101" s="184"/>
      <c r="T101" s="263">
        <v>0</v>
      </c>
      <c r="U101" s="264" t="s">
        <v>474</v>
      </c>
    </row>
    <row r="102" spans="1:21" s="109" customFormat="1" ht="15.75" customHeight="1">
      <c r="A102" s="182">
        <f>'04'!A102</f>
        <v>2</v>
      </c>
      <c r="B102" s="183" t="str">
        <f>'04'!B102</f>
        <v>Nguyễn Bùi Trí</v>
      </c>
      <c r="C102" s="267">
        <v>20587085</v>
      </c>
      <c r="D102" s="184">
        <v>12317980</v>
      </c>
      <c r="E102" s="184">
        <v>8269105</v>
      </c>
      <c r="F102" s="184">
        <v>230530</v>
      </c>
      <c r="G102" s="184"/>
      <c r="H102" s="267">
        <v>20356555</v>
      </c>
      <c r="I102" s="267">
        <v>10464599</v>
      </c>
      <c r="J102" s="267">
        <v>1676563</v>
      </c>
      <c r="K102" s="184">
        <v>1469520</v>
      </c>
      <c r="L102" s="184">
        <v>207043</v>
      </c>
      <c r="M102" s="184"/>
      <c r="N102" s="184">
        <v>8788036</v>
      </c>
      <c r="O102" s="184"/>
      <c r="P102" s="184"/>
      <c r="Q102" s="184">
        <v>8728292</v>
      </c>
      <c r="R102" s="184">
        <v>1163664</v>
      </c>
      <c r="S102" s="184"/>
      <c r="T102" s="263">
        <v>18679992</v>
      </c>
      <c r="U102" s="264">
        <v>0.1602128280309642</v>
      </c>
    </row>
    <row r="103" spans="1:21" s="109" customFormat="1" ht="15.75" customHeight="1">
      <c r="A103" s="182">
        <f>'04'!A103</f>
        <v>3</v>
      </c>
      <c r="B103" s="183" t="str">
        <f>'04'!B103</f>
        <v>Mai Phi Hùng</v>
      </c>
      <c r="C103" s="267">
        <v>21436918</v>
      </c>
      <c r="D103" s="184">
        <v>13367824</v>
      </c>
      <c r="E103" s="184">
        <v>8069094</v>
      </c>
      <c r="F103" s="184">
        <v>1472</v>
      </c>
      <c r="G103" s="184"/>
      <c r="H103" s="267">
        <v>21435446</v>
      </c>
      <c r="I103" s="267">
        <v>17665281</v>
      </c>
      <c r="J103" s="267">
        <v>2675418</v>
      </c>
      <c r="K103" s="184">
        <v>2625071</v>
      </c>
      <c r="L103" s="184">
        <v>50347</v>
      </c>
      <c r="M103" s="184"/>
      <c r="N103" s="184">
        <v>14989863</v>
      </c>
      <c r="O103" s="184"/>
      <c r="P103" s="184"/>
      <c r="Q103" s="184">
        <v>3770165</v>
      </c>
      <c r="R103" s="184">
        <v>0</v>
      </c>
      <c r="S103" s="184"/>
      <c r="T103" s="263">
        <v>18760028</v>
      </c>
      <c r="U103" s="264">
        <v>0.15145063359026104</v>
      </c>
    </row>
    <row r="104" spans="1:21" s="109" customFormat="1" ht="15.75" customHeight="1">
      <c r="A104" s="182">
        <f>'04'!A104</f>
        <v>4</v>
      </c>
      <c r="B104" s="183" t="str">
        <f>'04'!B104</f>
        <v>Võ Minh Huệ</v>
      </c>
      <c r="C104" s="267">
        <v>25079371</v>
      </c>
      <c r="D104" s="184">
        <v>15271753</v>
      </c>
      <c r="E104" s="184">
        <v>9807618</v>
      </c>
      <c r="F104" s="184">
        <v>300</v>
      </c>
      <c r="G104" s="184"/>
      <c r="H104" s="267">
        <v>25079071</v>
      </c>
      <c r="I104" s="267">
        <v>21476971</v>
      </c>
      <c r="J104" s="267">
        <v>1210277</v>
      </c>
      <c r="K104" s="184">
        <v>1201145</v>
      </c>
      <c r="L104" s="184">
        <v>9132</v>
      </c>
      <c r="M104" s="184"/>
      <c r="N104" s="184">
        <v>20266694</v>
      </c>
      <c r="O104" s="184"/>
      <c r="P104" s="184"/>
      <c r="Q104" s="184">
        <v>3602100</v>
      </c>
      <c r="R104" s="184">
        <v>0</v>
      </c>
      <c r="S104" s="184"/>
      <c r="T104" s="263">
        <v>23868794</v>
      </c>
      <c r="U104" s="264">
        <v>0.05635231336858443</v>
      </c>
    </row>
    <row r="105" spans="1:21" s="109" customFormat="1" ht="15.75" customHeight="1">
      <c r="A105" s="182">
        <f>'04'!A105</f>
        <v>5</v>
      </c>
      <c r="B105" s="183" t="str">
        <f>'04'!B105</f>
        <v>Lê Quang Công</v>
      </c>
      <c r="C105" s="267">
        <v>20312647</v>
      </c>
      <c r="D105" s="184">
        <v>10757365</v>
      </c>
      <c r="E105" s="184">
        <v>9555282</v>
      </c>
      <c r="F105" s="184">
        <v>30000</v>
      </c>
      <c r="G105" s="184"/>
      <c r="H105" s="267">
        <v>20282647</v>
      </c>
      <c r="I105" s="267">
        <v>15783368</v>
      </c>
      <c r="J105" s="267">
        <v>1109663</v>
      </c>
      <c r="K105" s="184">
        <v>944662</v>
      </c>
      <c r="L105" s="184">
        <v>165001</v>
      </c>
      <c r="M105" s="184"/>
      <c r="N105" s="184">
        <v>14673705</v>
      </c>
      <c r="O105" s="184"/>
      <c r="P105" s="184"/>
      <c r="Q105" s="184">
        <v>4499279</v>
      </c>
      <c r="R105" s="184">
        <v>0</v>
      </c>
      <c r="S105" s="184"/>
      <c r="T105" s="263">
        <v>19172984</v>
      </c>
      <c r="U105" s="264">
        <v>0.07030584346762997</v>
      </c>
    </row>
    <row r="106" spans="1:21" s="109" customFormat="1" ht="15.75" customHeight="1">
      <c r="A106" s="182">
        <f>'04'!A106</f>
        <v>6</v>
      </c>
      <c r="B106" s="183" t="str">
        <f>'04'!B106</f>
        <v>Đặng Huỳnh Tân</v>
      </c>
      <c r="C106" s="267">
        <v>77340249</v>
      </c>
      <c r="D106" s="184">
        <v>51600750</v>
      </c>
      <c r="E106" s="184">
        <v>25739499</v>
      </c>
      <c r="F106" s="184">
        <v>393531</v>
      </c>
      <c r="G106" s="184"/>
      <c r="H106" s="267">
        <v>76946718</v>
      </c>
      <c r="I106" s="267">
        <v>32955374</v>
      </c>
      <c r="J106" s="267">
        <v>1882284</v>
      </c>
      <c r="K106" s="184">
        <v>1867726</v>
      </c>
      <c r="L106" s="184">
        <v>14558</v>
      </c>
      <c r="M106" s="184"/>
      <c r="N106" s="184">
        <v>31073090</v>
      </c>
      <c r="O106" s="184"/>
      <c r="P106" s="184"/>
      <c r="Q106" s="184">
        <v>43991344</v>
      </c>
      <c r="R106" s="184">
        <v>0</v>
      </c>
      <c r="S106" s="184"/>
      <c r="T106" s="263">
        <v>75064434</v>
      </c>
      <c r="U106" s="264">
        <v>0.05711614743015813</v>
      </c>
    </row>
    <row r="107" spans="1:21" s="109" customFormat="1" ht="15.75">
      <c r="A107" s="182">
        <f>'04'!A107</f>
        <v>7</v>
      </c>
      <c r="B107" s="183" t="str">
        <f>'04'!B107</f>
        <v>Trần Phước Đức</v>
      </c>
      <c r="C107" s="267">
        <v>24442740</v>
      </c>
      <c r="D107" s="184">
        <v>6929479</v>
      </c>
      <c r="E107" s="184">
        <v>17513261</v>
      </c>
      <c r="F107" s="184">
        <v>0</v>
      </c>
      <c r="G107" s="184"/>
      <c r="H107" s="267">
        <v>24442740</v>
      </c>
      <c r="I107" s="267">
        <v>15746662</v>
      </c>
      <c r="J107" s="267">
        <v>1663806</v>
      </c>
      <c r="K107" s="184">
        <v>1617806</v>
      </c>
      <c r="L107" s="184">
        <v>46000</v>
      </c>
      <c r="M107" s="184"/>
      <c r="N107" s="184">
        <v>14082856</v>
      </c>
      <c r="O107" s="184"/>
      <c r="P107" s="184"/>
      <c r="Q107" s="184">
        <v>7985474</v>
      </c>
      <c r="R107" s="184">
        <v>710604</v>
      </c>
      <c r="S107" s="184"/>
      <c r="T107" s="263">
        <v>22778934</v>
      </c>
      <c r="U107" s="264">
        <v>0.10566086958620183</v>
      </c>
    </row>
    <row r="108" spans="1:21" s="255" customFormat="1" ht="15.75" customHeight="1">
      <c r="A108" s="252" t="str">
        <f>'04'!A108</f>
        <v>…</v>
      </c>
      <c r="B108" s="253" t="str">
        <f>'04'!B108</f>
        <v>….</v>
      </c>
      <c r="C108" s="268">
        <v>0</v>
      </c>
      <c r="D108" s="268">
        <v>0</v>
      </c>
      <c r="E108" s="268">
        <v>0</v>
      </c>
      <c r="F108" s="268">
        <v>0</v>
      </c>
      <c r="G108" s="268">
        <v>0</v>
      </c>
      <c r="H108" s="268">
        <v>0</v>
      </c>
      <c r="I108" s="268">
        <v>0</v>
      </c>
      <c r="J108" s="268">
        <v>0</v>
      </c>
      <c r="K108" s="268">
        <v>0</v>
      </c>
      <c r="L108" s="268">
        <v>0</v>
      </c>
      <c r="M108" s="268">
        <v>0</v>
      </c>
      <c r="N108" s="268">
        <v>0</v>
      </c>
      <c r="O108" s="268">
        <v>0</v>
      </c>
      <c r="P108" s="268">
        <v>0</v>
      </c>
      <c r="Q108" s="268">
        <v>0</v>
      </c>
      <c r="R108" s="268">
        <v>0</v>
      </c>
      <c r="S108" s="268">
        <v>0</v>
      </c>
      <c r="T108" s="268">
        <v>0</v>
      </c>
      <c r="U108" s="269" t="s">
        <v>474</v>
      </c>
    </row>
    <row r="109" spans="1:21" s="109" customFormat="1" ht="15.75">
      <c r="A109" s="162" t="str">
        <f>'04'!A109</f>
        <v>XII</v>
      </c>
      <c r="B109" s="180" t="str">
        <f>'04'!B109</f>
        <v>H Lấp Vò</v>
      </c>
      <c r="C109" s="263">
        <v>232352386</v>
      </c>
      <c r="D109" s="263">
        <v>158512676</v>
      </c>
      <c r="E109" s="263">
        <v>73839710</v>
      </c>
      <c r="F109" s="263">
        <v>1378095</v>
      </c>
      <c r="G109" s="263">
        <v>0</v>
      </c>
      <c r="H109" s="263">
        <v>230974291</v>
      </c>
      <c r="I109" s="263">
        <v>100964709</v>
      </c>
      <c r="J109" s="263">
        <v>14808952</v>
      </c>
      <c r="K109" s="263">
        <v>13404337</v>
      </c>
      <c r="L109" s="263">
        <v>1404615</v>
      </c>
      <c r="M109" s="263">
        <v>0</v>
      </c>
      <c r="N109" s="263">
        <v>85855757</v>
      </c>
      <c r="O109" s="263">
        <v>300000</v>
      </c>
      <c r="P109" s="263">
        <v>0</v>
      </c>
      <c r="Q109" s="263">
        <v>130009417</v>
      </c>
      <c r="R109" s="263">
        <v>1</v>
      </c>
      <c r="S109" s="263">
        <v>164</v>
      </c>
      <c r="T109" s="263">
        <v>216165339</v>
      </c>
      <c r="U109" s="264">
        <v>0.14667453753568488</v>
      </c>
    </row>
    <row r="110" spans="1:21" s="109" customFormat="1" ht="15.75">
      <c r="A110" s="182">
        <f>'04'!A110</f>
        <v>1</v>
      </c>
      <c r="B110" s="183" t="str">
        <f>'04'!B110</f>
        <v>Phạm Phú Lợi</v>
      </c>
      <c r="C110" s="267">
        <v>90326820</v>
      </c>
      <c r="D110" s="184">
        <v>71869267</v>
      </c>
      <c r="E110" s="184">
        <v>18457553</v>
      </c>
      <c r="F110" s="184"/>
      <c r="G110" s="184"/>
      <c r="H110" s="267">
        <v>90326820</v>
      </c>
      <c r="I110" s="267">
        <v>45054153</v>
      </c>
      <c r="J110" s="267">
        <v>1493684</v>
      </c>
      <c r="K110" s="184">
        <v>1493684</v>
      </c>
      <c r="L110" s="184"/>
      <c r="M110" s="184"/>
      <c r="N110" s="184">
        <v>43560469</v>
      </c>
      <c r="O110" s="184"/>
      <c r="P110" s="184"/>
      <c r="Q110" s="184">
        <v>45272667</v>
      </c>
      <c r="R110" s="184"/>
      <c r="S110" s="184"/>
      <c r="T110" s="263">
        <v>88833136</v>
      </c>
      <c r="U110" s="264">
        <v>0.03315308135966955</v>
      </c>
    </row>
    <row r="111" spans="1:21" s="109" customFormat="1" ht="15.75">
      <c r="A111" s="182">
        <f>'04'!A111</f>
        <v>2</v>
      </c>
      <c r="B111" s="183" t="str">
        <f>'04'!B111</f>
        <v>Lê Hồng Đỗ</v>
      </c>
      <c r="C111" s="267">
        <v>727178</v>
      </c>
      <c r="D111" s="184">
        <v>724178</v>
      </c>
      <c r="E111" s="184">
        <v>3000</v>
      </c>
      <c r="F111" s="184"/>
      <c r="G111" s="184"/>
      <c r="H111" s="267">
        <v>727178</v>
      </c>
      <c r="I111" s="267">
        <v>727178</v>
      </c>
      <c r="J111" s="267">
        <v>3000</v>
      </c>
      <c r="K111" s="184">
        <v>3000</v>
      </c>
      <c r="L111" s="184"/>
      <c r="M111" s="184"/>
      <c r="N111" s="184">
        <v>724178</v>
      </c>
      <c r="O111" s="184"/>
      <c r="P111" s="184"/>
      <c r="Q111" s="184"/>
      <c r="R111" s="184"/>
      <c r="S111" s="184"/>
      <c r="T111" s="263">
        <v>724178</v>
      </c>
      <c r="U111" s="264">
        <v>0.004125537351239999</v>
      </c>
    </row>
    <row r="112" spans="1:21" s="109" customFormat="1" ht="15.75">
      <c r="A112" s="182">
        <f>'04'!A112</f>
        <v>3</v>
      </c>
      <c r="B112" s="183" t="str">
        <f>'04'!B112</f>
        <v>Kiều Công Thành</v>
      </c>
      <c r="C112" s="267">
        <v>43786204</v>
      </c>
      <c r="D112" s="184">
        <v>11302300</v>
      </c>
      <c r="E112" s="184">
        <v>32483904</v>
      </c>
      <c r="F112" s="184">
        <v>113775</v>
      </c>
      <c r="G112" s="184"/>
      <c r="H112" s="267">
        <v>43672429</v>
      </c>
      <c r="I112" s="267">
        <v>10537714</v>
      </c>
      <c r="J112" s="267">
        <v>3178848</v>
      </c>
      <c r="K112" s="184">
        <v>2632562</v>
      </c>
      <c r="L112" s="184">
        <v>546286</v>
      </c>
      <c r="M112" s="184"/>
      <c r="N112" s="184">
        <v>7358866</v>
      </c>
      <c r="O112" s="184"/>
      <c r="P112" s="184"/>
      <c r="Q112" s="184">
        <v>33134715</v>
      </c>
      <c r="R112" s="184"/>
      <c r="S112" s="184"/>
      <c r="T112" s="263">
        <v>40493581</v>
      </c>
      <c r="U112" s="264">
        <v>0.3016639092691261</v>
      </c>
    </row>
    <row r="113" spans="1:21" s="109" customFormat="1" ht="15.75">
      <c r="A113" s="182">
        <f>'04'!A113</f>
        <v>4</v>
      </c>
      <c r="B113" s="183" t="str">
        <f>'04'!B113</f>
        <v>Lê Văn Vĩ</v>
      </c>
      <c r="C113" s="267">
        <v>17076959</v>
      </c>
      <c r="D113" s="184">
        <v>9314907</v>
      </c>
      <c r="E113" s="184">
        <v>7762052</v>
      </c>
      <c r="F113" s="184">
        <v>116823</v>
      </c>
      <c r="G113" s="184"/>
      <c r="H113" s="267">
        <v>16960136</v>
      </c>
      <c r="I113" s="267">
        <v>13081365</v>
      </c>
      <c r="J113" s="267">
        <v>2440896</v>
      </c>
      <c r="K113" s="184">
        <v>2406825</v>
      </c>
      <c r="L113" s="184">
        <v>34071</v>
      </c>
      <c r="M113" s="184"/>
      <c r="N113" s="184">
        <v>10640469</v>
      </c>
      <c r="O113" s="184"/>
      <c r="P113" s="184"/>
      <c r="Q113" s="184">
        <v>3878606</v>
      </c>
      <c r="R113" s="184">
        <v>1</v>
      </c>
      <c r="S113" s="184">
        <v>164</v>
      </c>
      <c r="T113" s="263">
        <v>14519240</v>
      </c>
      <c r="U113" s="264">
        <v>0.1865933715632887</v>
      </c>
    </row>
    <row r="114" spans="1:21" s="109" customFormat="1" ht="15.75">
      <c r="A114" s="182">
        <f>'04'!A114</f>
        <v>5</v>
      </c>
      <c r="B114" s="183" t="str">
        <f>'04'!B114</f>
        <v>Cao Văn Nghĩa</v>
      </c>
      <c r="C114" s="267">
        <v>56384279</v>
      </c>
      <c r="D114" s="184">
        <v>46149334</v>
      </c>
      <c r="E114" s="184">
        <v>10234945</v>
      </c>
      <c r="F114" s="184">
        <v>315476</v>
      </c>
      <c r="G114" s="184"/>
      <c r="H114" s="267">
        <v>56068803</v>
      </c>
      <c r="I114" s="267">
        <v>22368803</v>
      </c>
      <c r="J114" s="267">
        <v>5179649</v>
      </c>
      <c r="K114" s="184">
        <v>4394649</v>
      </c>
      <c r="L114" s="184">
        <v>785000</v>
      </c>
      <c r="M114" s="184"/>
      <c r="N114" s="184">
        <v>16889154</v>
      </c>
      <c r="O114" s="184">
        <v>300000</v>
      </c>
      <c r="P114" s="184"/>
      <c r="Q114" s="184">
        <v>33700000</v>
      </c>
      <c r="R114" s="184"/>
      <c r="S114" s="184"/>
      <c r="T114" s="263">
        <v>50889154</v>
      </c>
      <c r="U114" s="264">
        <v>0.2315568249226389</v>
      </c>
    </row>
    <row r="115" spans="1:21" s="109" customFormat="1" ht="15.75">
      <c r="A115" s="182">
        <f>'04'!A115</f>
        <v>6</v>
      </c>
      <c r="B115" s="183" t="str">
        <f>'04'!B115</f>
        <v>Nguyễn Minh Tâm</v>
      </c>
      <c r="C115" s="267">
        <v>24050946</v>
      </c>
      <c r="D115" s="184">
        <v>19152690</v>
      </c>
      <c r="E115" s="184">
        <v>4898256</v>
      </c>
      <c r="F115" s="184">
        <v>832021</v>
      </c>
      <c r="G115" s="184"/>
      <c r="H115" s="267">
        <v>23218925</v>
      </c>
      <c r="I115" s="267">
        <v>9195496</v>
      </c>
      <c r="J115" s="267">
        <v>2512875</v>
      </c>
      <c r="K115" s="184">
        <v>2473617</v>
      </c>
      <c r="L115" s="184">
        <v>39258</v>
      </c>
      <c r="M115" s="184"/>
      <c r="N115" s="184">
        <v>6682621</v>
      </c>
      <c r="O115" s="184"/>
      <c r="P115" s="184"/>
      <c r="Q115" s="184">
        <v>14023429</v>
      </c>
      <c r="R115" s="184"/>
      <c r="S115" s="184"/>
      <c r="T115" s="263">
        <v>20706050</v>
      </c>
      <c r="U115" s="264">
        <v>0.2732723716045333</v>
      </c>
    </row>
    <row r="116" spans="1:21" s="255" customFormat="1" ht="15.75">
      <c r="A116" s="252" t="str">
        <f>'04'!A116</f>
        <v>…</v>
      </c>
      <c r="B116" s="253">
        <f>'04'!B116</f>
        <v>0</v>
      </c>
      <c r="C116" s="268">
        <f>C109-C110-C111-C112-C113-C114-C115</f>
        <v>0</v>
      </c>
      <c r="D116" s="268">
        <f aca="true" t="shared" si="0" ref="D116:T116">D109-D110-D111-D112-D113-D114-D115</f>
        <v>0</v>
      </c>
      <c r="E116" s="268">
        <f t="shared" si="0"/>
        <v>0</v>
      </c>
      <c r="F116" s="268">
        <f t="shared" si="0"/>
        <v>0</v>
      </c>
      <c r="G116" s="268">
        <f t="shared" si="0"/>
        <v>0</v>
      </c>
      <c r="H116" s="268">
        <f t="shared" si="0"/>
        <v>0</v>
      </c>
      <c r="I116" s="268">
        <f t="shared" si="0"/>
        <v>0</v>
      </c>
      <c r="J116" s="268">
        <f t="shared" si="0"/>
        <v>0</v>
      </c>
      <c r="K116" s="268">
        <f t="shared" si="0"/>
        <v>0</v>
      </c>
      <c r="L116" s="268">
        <f t="shared" si="0"/>
        <v>0</v>
      </c>
      <c r="M116" s="268">
        <f t="shared" si="0"/>
        <v>0</v>
      </c>
      <c r="N116" s="268">
        <f t="shared" si="0"/>
        <v>0</v>
      </c>
      <c r="O116" s="268">
        <f t="shared" si="0"/>
        <v>0</v>
      </c>
      <c r="P116" s="268">
        <f t="shared" si="0"/>
        <v>0</v>
      </c>
      <c r="Q116" s="268">
        <f t="shared" si="0"/>
        <v>0</v>
      </c>
      <c r="R116" s="268">
        <f t="shared" si="0"/>
        <v>0</v>
      </c>
      <c r="S116" s="268">
        <f t="shared" si="0"/>
        <v>0</v>
      </c>
      <c r="T116" s="268">
        <f t="shared" si="0"/>
        <v>0</v>
      </c>
      <c r="U116" s="269">
        <f>IF(I116&lt;&gt;0,J116/I116,"")</f>
      </c>
    </row>
    <row r="117" spans="1:21" s="171" customFormat="1" ht="21" customHeight="1">
      <c r="A117" s="502" t="str">
        <f>TT!C7</f>
        <v>Đồng Tháp, ngày 03 tháng 4 năm 2020</v>
      </c>
      <c r="B117" s="503"/>
      <c r="C117" s="503"/>
      <c r="D117" s="503"/>
      <c r="E117" s="503"/>
      <c r="F117" s="129"/>
      <c r="G117" s="129"/>
      <c r="H117" s="129"/>
      <c r="I117" s="166"/>
      <c r="J117" s="166"/>
      <c r="K117" s="166"/>
      <c r="L117" s="166"/>
      <c r="M117" s="166"/>
      <c r="N117" s="502" t="str">
        <f>TT!C4</f>
        <v>Đồng Tháp, ngày 03 tháng 4 năm 2020</v>
      </c>
      <c r="O117" s="503"/>
      <c r="P117" s="503"/>
      <c r="Q117" s="503"/>
      <c r="R117" s="503"/>
      <c r="S117" s="503"/>
      <c r="T117" s="503"/>
      <c r="U117" s="503"/>
    </row>
    <row r="118" spans="1:21" s="171" customFormat="1" ht="39.75" customHeight="1">
      <c r="A118" s="575" t="s">
        <v>286</v>
      </c>
      <c r="B118" s="576"/>
      <c r="C118" s="576"/>
      <c r="D118" s="576"/>
      <c r="E118" s="576"/>
      <c r="F118" s="130"/>
      <c r="G118" s="130"/>
      <c r="H118" s="130"/>
      <c r="I118" s="165"/>
      <c r="J118" s="165"/>
      <c r="K118" s="165"/>
      <c r="L118" s="165"/>
      <c r="M118" s="165"/>
      <c r="N118" s="577" t="str">
        <f>TT!C5</f>
        <v>KT. CỤC TRƯỞNG
PHÓ CỤC TRƯỞNG</v>
      </c>
      <c r="O118" s="577"/>
      <c r="P118" s="577"/>
      <c r="Q118" s="577"/>
      <c r="R118" s="577"/>
      <c r="S118" s="577"/>
      <c r="T118" s="577"/>
      <c r="U118" s="577"/>
    </row>
    <row r="119" spans="1:21" s="171" customFormat="1" ht="96.75" customHeight="1">
      <c r="A119" s="167"/>
      <c r="B119" s="181"/>
      <c r="C119" s="167"/>
      <c r="D119" s="167"/>
      <c r="E119" s="167"/>
      <c r="F119" s="168"/>
      <c r="G119" s="168"/>
      <c r="H119" s="168"/>
      <c r="I119" s="165"/>
      <c r="J119" s="165"/>
      <c r="K119" s="165"/>
      <c r="L119" s="165"/>
      <c r="M119" s="165"/>
      <c r="N119" s="165"/>
      <c r="O119" s="165"/>
      <c r="P119" s="168"/>
      <c r="Q119" s="270"/>
      <c r="R119" s="168"/>
      <c r="S119" s="165"/>
      <c r="T119" s="168"/>
      <c r="U119" s="168"/>
    </row>
    <row r="120" spans="1:21" s="171" customFormat="1" ht="21" customHeight="1">
      <c r="A120" s="578" t="str">
        <f>TT!C6</f>
        <v>Nguyễn Chí Hòa</v>
      </c>
      <c r="B120" s="578"/>
      <c r="C120" s="578"/>
      <c r="D120" s="578"/>
      <c r="E120" s="578"/>
      <c r="F120" s="169" t="s">
        <v>2</v>
      </c>
      <c r="G120" s="169"/>
      <c r="H120" s="169"/>
      <c r="I120" s="169"/>
      <c r="J120" s="169"/>
      <c r="K120" s="169"/>
      <c r="L120" s="169"/>
      <c r="M120" s="169"/>
      <c r="N120" s="579" t="str">
        <f>TT!C3</f>
        <v>Vũ Quang Hiện</v>
      </c>
      <c r="O120" s="579"/>
      <c r="P120" s="579"/>
      <c r="Q120" s="579"/>
      <c r="R120" s="579"/>
      <c r="S120" s="579"/>
      <c r="T120" s="579"/>
      <c r="U120" s="579"/>
    </row>
    <row r="121" spans="2:21" s="171" customFormat="1" ht="21" customHeight="1">
      <c r="B121" s="271"/>
      <c r="M121" s="176"/>
      <c r="N121" s="176"/>
      <c r="O121" s="176"/>
      <c r="P121" s="176"/>
      <c r="Q121" s="176"/>
      <c r="R121" s="176"/>
      <c r="S121" s="176"/>
      <c r="T121" s="176"/>
      <c r="U121" s="176"/>
    </row>
  </sheetData>
  <sheetProtection formatCells="0" formatColumns="0" formatRows="0" insertRows="0" deleteRows="0"/>
  <mergeCells count="34">
    <mergeCell ref="A8:B8"/>
    <mergeCell ref="N117:U117"/>
    <mergeCell ref="A9:B9"/>
    <mergeCell ref="A117:E117"/>
    <mergeCell ref="A118:E118"/>
    <mergeCell ref="N118:U118"/>
    <mergeCell ref="A120:E120"/>
    <mergeCell ref="N120:U120"/>
    <mergeCell ref="F3:F7"/>
    <mergeCell ref="P2:U2"/>
    <mergeCell ref="U3:U7"/>
    <mergeCell ref="T3:T7"/>
    <mergeCell ref="J4:P4"/>
    <mergeCell ref="J5:J7"/>
    <mergeCell ref="P1:U1"/>
    <mergeCell ref="C3:C7"/>
    <mergeCell ref="D4:D7"/>
    <mergeCell ref="E4:E7"/>
    <mergeCell ref="O5:O7"/>
    <mergeCell ref="P5:P7"/>
    <mergeCell ref="G3:G7"/>
    <mergeCell ref="E1:O1"/>
    <mergeCell ref="A1:D1"/>
    <mergeCell ref="D3:E3"/>
    <mergeCell ref="A3:A7"/>
    <mergeCell ref="H3:H7"/>
    <mergeCell ref="I3:S3"/>
    <mergeCell ref="Q4:Q7"/>
    <mergeCell ref="R4:R7"/>
    <mergeCell ref="S4:S7"/>
    <mergeCell ref="I4:I7"/>
    <mergeCell ref="K5:M6"/>
    <mergeCell ref="N5:N7"/>
    <mergeCell ref="B3:B7"/>
  </mergeCells>
  <printOptions/>
  <pageMargins left="0.38" right="0.3" top="0.39" bottom="0.42" header="0.31496062992126" footer="0.31496062992126"/>
  <pageSetup horizontalDpi="600" verticalDpi="600" orientation="landscape" paperSize="9" scale="70" r:id="rId2"/>
  <drawing r:id="rId1"/>
</worksheet>
</file>

<file path=xl/worksheets/sheet12.xml><?xml version="1.0" encoding="utf-8"?>
<worksheet xmlns="http://schemas.openxmlformats.org/spreadsheetml/2006/main" xmlns:r="http://schemas.openxmlformats.org/officeDocument/2006/relationships">
  <sheetPr>
    <tabColor rgb="FFC00000"/>
  </sheetPr>
  <dimension ref="A1:W23"/>
  <sheetViews>
    <sheetView view="pageBreakPreview" zoomScaleSheetLayoutView="100" zoomScalePageLayoutView="0" workbookViewId="0" topLeftCell="A1">
      <selection activeCell="F1" sqref="F1:P1"/>
    </sheetView>
  </sheetViews>
  <sheetFormatPr defaultColWidth="9.00390625" defaultRowHeight="15.75"/>
  <cols>
    <col min="1" max="1" width="3.50390625" style="36" customWidth="1"/>
    <col min="2" max="2" width="15.875" style="36" customWidth="1"/>
    <col min="3" max="3" width="6.875" style="36" customWidth="1"/>
    <col min="4" max="4" width="5.50390625" style="36" customWidth="1"/>
    <col min="5" max="5" width="9.375" style="36" customWidth="1"/>
    <col min="6" max="6" width="5.00390625" style="36" customWidth="1"/>
    <col min="7" max="7" width="4.50390625" style="36" customWidth="1"/>
    <col min="8" max="8" width="5.875" style="36" customWidth="1"/>
    <col min="9" max="9" width="5.375" style="36" customWidth="1"/>
    <col min="10" max="10" width="6.375" style="36" customWidth="1"/>
    <col min="11" max="11" width="6.50390625" style="36" customWidth="1"/>
    <col min="12" max="13" width="6.25390625" style="55" customWidth="1"/>
    <col min="14" max="14" width="7.125" style="55" customWidth="1"/>
    <col min="15" max="16" width="5.375" style="55" customWidth="1"/>
    <col min="17" max="17" width="5.875" style="55" customWidth="1"/>
    <col min="18" max="18" width="7.125" style="55" customWidth="1"/>
    <col min="19" max="19" width="5.875" style="55" customWidth="1"/>
    <col min="20" max="20" width="5.625" style="55" customWidth="1"/>
    <col min="21" max="21" width="5.875" style="55" customWidth="1"/>
    <col min="22" max="22" width="7.00390625" style="55" customWidth="1"/>
    <col min="23" max="16384" width="9.00390625" style="36" customWidth="1"/>
  </cols>
  <sheetData>
    <row r="1" spans="1:23" ht="66.75" customHeight="1">
      <c r="A1" s="604" t="s">
        <v>154</v>
      </c>
      <c r="B1" s="604"/>
      <c r="C1" s="604"/>
      <c r="D1" s="604"/>
      <c r="E1" s="604"/>
      <c r="F1" s="607" t="s">
        <v>125</v>
      </c>
      <c r="G1" s="607"/>
      <c r="H1" s="607"/>
      <c r="I1" s="607"/>
      <c r="J1" s="607"/>
      <c r="K1" s="607"/>
      <c r="L1" s="607"/>
      <c r="M1" s="607"/>
      <c r="N1" s="607"/>
      <c r="O1" s="607"/>
      <c r="P1" s="607"/>
      <c r="Q1" s="605" t="s">
        <v>150</v>
      </c>
      <c r="R1" s="605"/>
      <c r="S1" s="605"/>
      <c r="T1" s="605"/>
      <c r="U1" s="605"/>
      <c r="V1" s="605"/>
      <c r="W1" s="56"/>
    </row>
    <row r="2" spans="1:22" s="45" customFormat="1" ht="18.75" customHeight="1">
      <c r="A2" s="39"/>
      <c r="B2" s="40"/>
      <c r="C2" s="40"/>
      <c r="D2" s="40"/>
      <c r="E2" s="36"/>
      <c r="F2" s="36"/>
      <c r="G2" s="36"/>
      <c r="H2" s="36"/>
      <c r="I2" s="36"/>
      <c r="J2" s="36"/>
      <c r="K2" s="41"/>
      <c r="L2" s="44"/>
      <c r="M2" s="43">
        <f>COUNTBLANK(E9:V22)</f>
        <v>252</v>
      </c>
      <c r="N2" s="57">
        <f>COUNTA(E11:V11)</f>
        <v>0</v>
      </c>
      <c r="O2" s="43">
        <f>M2+N2</f>
        <v>252</v>
      </c>
      <c r="P2" s="43"/>
      <c r="Q2" s="57"/>
      <c r="R2" s="627" t="s">
        <v>123</v>
      </c>
      <c r="S2" s="627"/>
      <c r="T2" s="627"/>
      <c r="U2" s="627"/>
      <c r="V2" s="627"/>
    </row>
    <row r="3" spans="1:22" s="46" customFormat="1" ht="15.75" customHeight="1">
      <c r="A3" s="617" t="s">
        <v>21</v>
      </c>
      <c r="B3" s="617"/>
      <c r="C3" s="608" t="s">
        <v>155</v>
      </c>
      <c r="D3" s="613" t="s">
        <v>134</v>
      </c>
      <c r="E3" s="611" t="s">
        <v>75</v>
      </c>
      <c r="F3" s="612"/>
      <c r="G3" s="624" t="s">
        <v>36</v>
      </c>
      <c r="H3" s="600" t="s">
        <v>82</v>
      </c>
      <c r="I3" s="628" t="s">
        <v>37</v>
      </c>
      <c r="J3" s="628"/>
      <c r="K3" s="628"/>
      <c r="L3" s="628"/>
      <c r="M3" s="628"/>
      <c r="N3" s="628"/>
      <c r="O3" s="628"/>
      <c r="P3" s="628"/>
      <c r="Q3" s="628"/>
      <c r="R3" s="628"/>
      <c r="S3" s="628"/>
      <c r="T3" s="628"/>
      <c r="U3" s="601" t="s">
        <v>103</v>
      </c>
      <c r="V3" s="613" t="s">
        <v>108</v>
      </c>
    </row>
    <row r="4" spans="1:22" s="45" customFormat="1" ht="15.75" customHeight="1">
      <c r="A4" s="617"/>
      <c r="B4" s="617"/>
      <c r="C4" s="609"/>
      <c r="D4" s="613"/>
      <c r="E4" s="596" t="s">
        <v>137</v>
      </c>
      <c r="F4" s="596" t="s">
        <v>62</v>
      </c>
      <c r="G4" s="625"/>
      <c r="H4" s="600"/>
      <c r="I4" s="600" t="s">
        <v>37</v>
      </c>
      <c r="J4" s="613" t="s">
        <v>38</v>
      </c>
      <c r="K4" s="613"/>
      <c r="L4" s="613"/>
      <c r="M4" s="613"/>
      <c r="N4" s="613"/>
      <c r="O4" s="613"/>
      <c r="P4" s="613"/>
      <c r="Q4" s="613"/>
      <c r="R4" s="592" t="s">
        <v>139</v>
      </c>
      <c r="S4" s="592" t="s">
        <v>148</v>
      </c>
      <c r="T4" s="592" t="s">
        <v>81</v>
      </c>
      <c r="U4" s="601"/>
      <c r="V4" s="613"/>
    </row>
    <row r="5" spans="1:22" s="45" customFormat="1" ht="15.75" customHeight="1">
      <c r="A5" s="617"/>
      <c r="B5" s="617"/>
      <c r="C5" s="609"/>
      <c r="D5" s="613"/>
      <c r="E5" s="597"/>
      <c r="F5" s="597"/>
      <c r="G5" s="625"/>
      <c r="H5" s="600"/>
      <c r="I5" s="600"/>
      <c r="J5" s="600" t="s">
        <v>61</v>
      </c>
      <c r="K5" s="613" t="s">
        <v>75</v>
      </c>
      <c r="L5" s="613"/>
      <c r="M5" s="613"/>
      <c r="N5" s="613"/>
      <c r="O5" s="613"/>
      <c r="P5" s="613"/>
      <c r="Q5" s="613"/>
      <c r="R5" s="593"/>
      <c r="S5" s="593"/>
      <c r="T5" s="593"/>
      <c r="U5" s="601"/>
      <c r="V5" s="613"/>
    </row>
    <row r="6" spans="1:22" s="45" customFormat="1" ht="15.75" customHeight="1">
      <c r="A6" s="617"/>
      <c r="B6" s="617"/>
      <c r="C6" s="609"/>
      <c r="D6" s="613"/>
      <c r="E6" s="597"/>
      <c r="F6" s="597"/>
      <c r="G6" s="625"/>
      <c r="H6" s="600"/>
      <c r="I6" s="600"/>
      <c r="J6" s="600"/>
      <c r="K6" s="600" t="s">
        <v>96</v>
      </c>
      <c r="L6" s="613" t="s">
        <v>75</v>
      </c>
      <c r="M6" s="613"/>
      <c r="N6" s="613"/>
      <c r="O6" s="600" t="s">
        <v>42</v>
      </c>
      <c r="P6" s="592" t="s">
        <v>147</v>
      </c>
      <c r="Q6" s="600" t="s">
        <v>46</v>
      </c>
      <c r="R6" s="593"/>
      <c r="S6" s="593"/>
      <c r="T6" s="593"/>
      <c r="U6" s="601"/>
      <c r="V6" s="613"/>
    </row>
    <row r="7" spans="1:22" ht="51" customHeight="1">
      <c r="A7" s="617"/>
      <c r="B7" s="617"/>
      <c r="C7" s="610"/>
      <c r="D7" s="613"/>
      <c r="E7" s="598"/>
      <c r="F7" s="598"/>
      <c r="G7" s="626"/>
      <c r="H7" s="600"/>
      <c r="I7" s="600"/>
      <c r="J7" s="600"/>
      <c r="K7" s="600"/>
      <c r="L7" s="37" t="s">
        <v>39</v>
      </c>
      <c r="M7" s="37" t="s">
        <v>40</v>
      </c>
      <c r="N7" s="37" t="s">
        <v>156</v>
      </c>
      <c r="O7" s="600"/>
      <c r="P7" s="594"/>
      <c r="Q7" s="600"/>
      <c r="R7" s="594"/>
      <c r="S7" s="594"/>
      <c r="T7" s="594"/>
      <c r="U7" s="601"/>
      <c r="V7" s="613"/>
    </row>
    <row r="8" spans="1:22" ht="15.75">
      <c r="A8" s="623" t="s">
        <v>3</v>
      </c>
      <c r="B8" s="623"/>
      <c r="C8" s="37" t="s">
        <v>13</v>
      </c>
      <c r="D8" s="37" t="s">
        <v>14</v>
      </c>
      <c r="E8" s="37" t="s">
        <v>19</v>
      </c>
      <c r="F8" s="37" t="s">
        <v>22</v>
      </c>
      <c r="G8" s="37" t="s">
        <v>23</v>
      </c>
      <c r="H8" s="37" t="s">
        <v>24</v>
      </c>
      <c r="I8" s="37" t="s">
        <v>25</v>
      </c>
      <c r="J8" s="37" t="s">
        <v>26</v>
      </c>
      <c r="K8" s="37" t="s">
        <v>27</v>
      </c>
      <c r="L8" s="37" t="s">
        <v>29</v>
      </c>
      <c r="M8" s="37" t="s">
        <v>30</v>
      </c>
      <c r="N8" s="37" t="s">
        <v>104</v>
      </c>
      <c r="O8" s="37" t="s">
        <v>101</v>
      </c>
      <c r="P8" s="37" t="s">
        <v>105</v>
      </c>
      <c r="Q8" s="37" t="s">
        <v>106</v>
      </c>
      <c r="R8" s="37" t="s">
        <v>107</v>
      </c>
      <c r="S8" s="37" t="s">
        <v>118</v>
      </c>
      <c r="T8" s="37" t="s">
        <v>131</v>
      </c>
      <c r="U8" s="37" t="s">
        <v>133</v>
      </c>
      <c r="V8" s="37" t="s">
        <v>149</v>
      </c>
    </row>
    <row r="9" spans="1:22" ht="15.75">
      <c r="A9" s="623" t="s">
        <v>10</v>
      </c>
      <c r="B9" s="623"/>
      <c r="C9" s="33"/>
      <c r="D9" s="33"/>
      <c r="E9" s="33"/>
      <c r="F9" s="33"/>
      <c r="G9" s="33"/>
      <c r="H9" s="33"/>
      <c r="I9" s="33"/>
      <c r="J9" s="33"/>
      <c r="K9" s="33"/>
      <c r="L9" s="33"/>
      <c r="M9" s="33"/>
      <c r="N9" s="33"/>
      <c r="O9" s="33"/>
      <c r="P9" s="33"/>
      <c r="Q9" s="33"/>
      <c r="R9" s="33"/>
      <c r="S9" s="33"/>
      <c r="T9" s="33"/>
      <c r="U9" s="33"/>
      <c r="V9" s="33"/>
    </row>
    <row r="10" spans="1:22" ht="15.75">
      <c r="A10" s="58" t="s">
        <v>0</v>
      </c>
      <c r="B10" s="59" t="s">
        <v>28</v>
      </c>
      <c r="C10" s="33"/>
      <c r="D10" s="33"/>
      <c r="E10" s="33"/>
      <c r="F10" s="33"/>
      <c r="G10" s="33"/>
      <c r="H10" s="33"/>
      <c r="I10" s="33"/>
      <c r="J10" s="33"/>
      <c r="K10" s="33"/>
      <c r="L10" s="33"/>
      <c r="M10" s="33"/>
      <c r="N10" s="33"/>
      <c r="O10" s="33"/>
      <c r="P10" s="33"/>
      <c r="Q10" s="33"/>
      <c r="R10" s="33"/>
      <c r="S10" s="33"/>
      <c r="T10" s="33"/>
      <c r="U10" s="33"/>
      <c r="V10" s="33"/>
    </row>
    <row r="11" spans="1:22" ht="15.75">
      <c r="A11" s="34" t="s">
        <v>13</v>
      </c>
      <c r="B11" s="35" t="s">
        <v>6</v>
      </c>
      <c r="C11" s="33"/>
      <c r="D11" s="33"/>
      <c r="E11" s="33"/>
      <c r="F11" s="33"/>
      <c r="G11" s="33"/>
      <c r="H11" s="33"/>
      <c r="I11" s="33"/>
      <c r="J11" s="33"/>
      <c r="K11" s="33"/>
      <c r="L11" s="33"/>
      <c r="M11" s="33"/>
      <c r="N11" s="33"/>
      <c r="O11" s="33"/>
      <c r="P11" s="33"/>
      <c r="Q11" s="33"/>
      <c r="R11" s="33"/>
      <c r="S11" s="33"/>
      <c r="T11" s="33"/>
      <c r="U11" s="33"/>
      <c r="V11" s="33"/>
    </row>
    <row r="12" spans="1:22" ht="15.75">
      <c r="A12" s="34" t="s">
        <v>14</v>
      </c>
      <c r="B12" s="35" t="s">
        <v>6</v>
      </c>
      <c r="C12" s="33"/>
      <c r="D12" s="33"/>
      <c r="E12" s="33"/>
      <c r="F12" s="33"/>
      <c r="G12" s="33"/>
      <c r="H12" s="33"/>
      <c r="I12" s="33"/>
      <c r="J12" s="33"/>
      <c r="K12" s="33"/>
      <c r="L12" s="33"/>
      <c r="M12" s="33"/>
      <c r="N12" s="33"/>
      <c r="O12" s="33"/>
      <c r="P12" s="33"/>
      <c r="Q12" s="33"/>
      <c r="R12" s="33"/>
      <c r="S12" s="33"/>
      <c r="T12" s="33"/>
      <c r="U12" s="33"/>
      <c r="V12" s="33"/>
    </row>
    <row r="13" spans="1:22" ht="15.75">
      <c r="A13" s="34" t="s">
        <v>9</v>
      </c>
      <c r="B13" s="35" t="s">
        <v>11</v>
      </c>
      <c r="C13" s="33"/>
      <c r="D13" s="33"/>
      <c r="E13" s="33"/>
      <c r="F13" s="33"/>
      <c r="G13" s="33"/>
      <c r="H13" s="33"/>
      <c r="I13" s="33"/>
      <c r="J13" s="33"/>
      <c r="K13" s="33"/>
      <c r="L13" s="33"/>
      <c r="M13" s="33"/>
      <c r="N13" s="33"/>
      <c r="O13" s="33"/>
      <c r="P13" s="33"/>
      <c r="Q13" s="33"/>
      <c r="R13" s="33"/>
      <c r="S13" s="33"/>
      <c r="T13" s="33"/>
      <c r="U13" s="33"/>
      <c r="V13" s="33"/>
    </row>
    <row r="14" spans="1:22" ht="15.75">
      <c r="A14" s="58" t="s">
        <v>1</v>
      </c>
      <c r="B14" s="59" t="s">
        <v>8</v>
      </c>
      <c r="C14" s="33"/>
      <c r="D14" s="33"/>
      <c r="E14" s="33"/>
      <c r="F14" s="33"/>
      <c r="G14" s="33"/>
      <c r="H14" s="33"/>
      <c r="I14" s="33"/>
      <c r="J14" s="33"/>
      <c r="K14" s="33"/>
      <c r="L14" s="33"/>
      <c r="M14" s="33"/>
      <c r="N14" s="33"/>
      <c r="O14" s="33"/>
      <c r="P14" s="33"/>
      <c r="Q14" s="33"/>
      <c r="R14" s="33"/>
      <c r="S14" s="33"/>
      <c r="T14" s="33"/>
      <c r="U14" s="33"/>
      <c r="V14" s="33"/>
    </row>
    <row r="15" spans="1:22" ht="15.75">
      <c r="A15" s="58" t="s">
        <v>13</v>
      </c>
      <c r="B15" s="59" t="s">
        <v>5</v>
      </c>
      <c r="C15" s="33"/>
      <c r="D15" s="33"/>
      <c r="E15" s="33"/>
      <c r="F15" s="33"/>
      <c r="G15" s="33"/>
      <c r="H15" s="33"/>
      <c r="I15" s="33"/>
      <c r="J15" s="33"/>
      <c r="K15" s="33"/>
      <c r="L15" s="33"/>
      <c r="M15" s="33"/>
      <c r="N15" s="33"/>
      <c r="O15" s="33"/>
      <c r="P15" s="33"/>
      <c r="Q15" s="33"/>
      <c r="R15" s="33"/>
      <c r="S15" s="33"/>
      <c r="T15" s="33"/>
      <c r="U15" s="33"/>
      <c r="V15" s="33"/>
    </row>
    <row r="16" spans="1:22" ht="15.75">
      <c r="A16" s="34" t="s">
        <v>15</v>
      </c>
      <c r="B16" s="35" t="s">
        <v>6</v>
      </c>
      <c r="C16" s="33"/>
      <c r="D16" s="33"/>
      <c r="E16" s="33"/>
      <c r="F16" s="33"/>
      <c r="G16" s="33"/>
      <c r="H16" s="33"/>
      <c r="I16" s="33"/>
      <c r="J16" s="33"/>
      <c r="K16" s="33"/>
      <c r="L16" s="33"/>
      <c r="M16" s="33"/>
      <c r="N16" s="33"/>
      <c r="O16" s="33"/>
      <c r="P16" s="33"/>
      <c r="Q16" s="33"/>
      <c r="R16" s="33"/>
      <c r="S16" s="33"/>
      <c r="T16" s="33"/>
      <c r="U16" s="33"/>
      <c r="V16" s="33"/>
    </row>
    <row r="17" spans="1:22" ht="15.75">
      <c r="A17" s="34" t="s">
        <v>16</v>
      </c>
      <c r="B17" s="35" t="s">
        <v>7</v>
      </c>
      <c r="C17" s="33"/>
      <c r="D17" s="33"/>
      <c r="E17" s="33"/>
      <c r="F17" s="33"/>
      <c r="G17" s="33"/>
      <c r="H17" s="33"/>
      <c r="I17" s="33"/>
      <c r="J17" s="33"/>
      <c r="K17" s="33"/>
      <c r="L17" s="33"/>
      <c r="M17" s="33"/>
      <c r="N17" s="33"/>
      <c r="O17" s="33"/>
      <c r="P17" s="33"/>
      <c r="Q17" s="33"/>
      <c r="R17" s="33"/>
      <c r="S17" s="33"/>
      <c r="T17" s="33"/>
      <c r="U17" s="33"/>
      <c r="V17" s="33"/>
    </row>
    <row r="18" spans="1:22" ht="15.75">
      <c r="A18" s="34" t="s">
        <v>9</v>
      </c>
      <c r="B18" s="35" t="s">
        <v>11</v>
      </c>
      <c r="C18" s="33"/>
      <c r="D18" s="33"/>
      <c r="E18" s="33"/>
      <c r="F18" s="33"/>
      <c r="G18" s="33"/>
      <c r="H18" s="33"/>
      <c r="I18" s="33"/>
      <c r="J18" s="33"/>
      <c r="K18" s="33"/>
      <c r="L18" s="33"/>
      <c r="M18" s="33"/>
      <c r="N18" s="33"/>
      <c r="O18" s="33"/>
      <c r="P18" s="33"/>
      <c r="Q18" s="33"/>
      <c r="R18" s="33"/>
      <c r="S18" s="33"/>
      <c r="T18" s="33"/>
      <c r="U18" s="33"/>
      <c r="V18" s="33"/>
    </row>
    <row r="19" spans="1:22" ht="15.75">
      <c r="A19" s="58" t="s">
        <v>14</v>
      </c>
      <c r="B19" s="59" t="s">
        <v>59</v>
      </c>
      <c r="C19" s="33"/>
      <c r="D19" s="33"/>
      <c r="E19" s="33"/>
      <c r="F19" s="33"/>
      <c r="G19" s="33"/>
      <c r="H19" s="33"/>
      <c r="I19" s="33"/>
      <c r="J19" s="33"/>
      <c r="K19" s="33"/>
      <c r="L19" s="33"/>
      <c r="M19" s="33"/>
      <c r="N19" s="33"/>
      <c r="O19" s="33"/>
      <c r="P19" s="33"/>
      <c r="Q19" s="33"/>
      <c r="R19" s="33"/>
      <c r="S19" s="33"/>
      <c r="T19" s="33"/>
      <c r="U19" s="33"/>
      <c r="V19" s="33"/>
    </row>
    <row r="20" spans="1:22" ht="15.75">
      <c r="A20" s="34" t="s">
        <v>17</v>
      </c>
      <c r="B20" s="35" t="s">
        <v>6</v>
      </c>
      <c r="C20" s="33"/>
      <c r="D20" s="33"/>
      <c r="E20" s="33"/>
      <c r="F20" s="33"/>
      <c r="G20" s="33"/>
      <c r="H20" s="33"/>
      <c r="I20" s="33"/>
      <c r="J20" s="33"/>
      <c r="K20" s="33"/>
      <c r="L20" s="33"/>
      <c r="M20" s="33"/>
      <c r="N20" s="33"/>
      <c r="O20" s="33"/>
      <c r="P20" s="33"/>
      <c r="Q20" s="33"/>
      <c r="R20" s="33"/>
      <c r="S20" s="33"/>
      <c r="T20" s="33"/>
      <c r="U20" s="33"/>
      <c r="V20" s="33"/>
    </row>
    <row r="21" spans="1:22" ht="15.75">
      <c r="A21" s="34" t="s">
        <v>18</v>
      </c>
      <c r="B21" s="60" t="s">
        <v>7</v>
      </c>
      <c r="C21" s="33"/>
      <c r="D21" s="33"/>
      <c r="E21" s="33"/>
      <c r="F21" s="33"/>
      <c r="G21" s="33"/>
      <c r="H21" s="33"/>
      <c r="I21" s="33"/>
      <c r="J21" s="33"/>
      <c r="K21" s="33"/>
      <c r="L21" s="33"/>
      <c r="M21" s="33"/>
      <c r="N21" s="33"/>
      <c r="O21" s="33"/>
      <c r="P21" s="33"/>
      <c r="Q21" s="33"/>
      <c r="R21" s="33"/>
      <c r="S21" s="33"/>
      <c r="T21" s="33"/>
      <c r="U21" s="33"/>
      <c r="V21" s="33"/>
    </row>
    <row r="22" spans="1:22" s="54" customFormat="1" ht="15.75">
      <c r="A22" s="34" t="s">
        <v>9</v>
      </c>
      <c r="B22" s="35" t="s">
        <v>11</v>
      </c>
      <c r="C22" s="33"/>
      <c r="D22" s="33"/>
      <c r="E22" s="33"/>
      <c r="F22" s="33"/>
      <c r="G22" s="33"/>
      <c r="H22" s="33"/>
      <c r="I22" s="33"/>
      <c r="J22" s="33"/>
      <c r="K22" s="33"/>
      <c r="L22" s="33"/>
      <c r="M22" s="33"/>
      <c r="N22" s="33"/>
      <c r="O22" s="33"/>
      <c r="P22" s="33"/>
      <c r="Q22" s="33"/>
      <c r="R22" s="33"/>
      <c r="S22" s="33"/>
      <c r="T22" s="33"/>
      <c r="U22" s="33"/>
      <c r="V22" s="33"/>
    </row>
    <row r="23" spans="1:22" ht="51" customHeight="1">
      <c r="A23" s="595" t="s">
        <v>119</v>
      </c>
      <c r="B23" s="595"/>
      <c r="C23" s="595"/>
      <c r="D23" s="595"/>
      <c r="E23" s="595"/>
      <c r="F23" s="595"/>
      <c r="G23" s="595"/>
      <c r="H23" s="595"/>
      <c r="I23" s="595"/>
      <c r="J23" s="54"/>
      <c r="K23" s="54"/>
      <c r="L23" s="54"/>
      <c r="M23" s="54"/>
      <c r="N23" s="54"/>
      <c r="O23" s="599" t="s">
        <v>127</v>
      </c>
      <c r="P23" s="599"/>
      <c r="Q23" s="599"/>
      <c r="R23" s="599"/>
      <c r="S23" s="599"/>
      <c r="T23" s="599"/>
      <c r="U23" s="599"/>
      <c r="V23" s="599"/>
    </row>
  </sheetData>
  <sheetProtection/>
  <mergeCells count="31">
    <mergeCell ref="Q1:V1"/>
    <mergeCell ref="K6:K7"/>
    <mergeCell ref="K5:Q5"/>
    <mergeCell ref="V3:V7"/>
    <mergeCell ref="J4:Q4"/>
    <mergeCell ref="R2:V2"/>
    <mergeCell ref="U3:U7"/>
    <mergeCell ref="I3:T3"/>
    <mergeCell ref="L6:N6"/>
    <mergeCell ref="A23:I23"/>
    <mergeCell ref="O23:V23"/>
    <mergeCell ref="H3:H7"/>
    <mergeCell ref="A3:B7"/>
    <mergeCell ref="G3:G7"/>
    <mergeCell ref="E4:E7"/>
    <mergeCell ref="R4:R7"/>
    <mergeCell ref="A9:B9"/>
    <mergeCell ref="A8:B8"/>
    <mergeCell ref="C3:C7"/>
    <mergeCell ref="D3:D7"/>
    <mergeCell ref="Q6:Q7"/>
    <mergeCell ref="O6:O7"/>
    <mergeCell ref="S4:S7"/>
    <mergeCell ref="F1:P1"/>
    <mergeCell ref="T4:T7"/>
    <mergeCell ref="F4:F7"/>
    <mergeCell ref="J5:J7"/>
    <mergeCell ref="E3:F3"/>
    <mergeCell ref="A1:E1"/>
    <mergeCell ref="I4:I7"/>
    <mergeCell ref="P6:P7"/>
  </mergeCells>
  <printOptions/>
  <pageMargins left="0.1968503937007874" right="0" top="0.1968503937007874" bottom="0" header="0.1968503937007874" footer="0.1968503937007874"/>
  <pageSetup horizontalDpi="600" verticalDpi="600" orientation="landscape" paperSize="9" scale="94" r:id="rId2"/>
  <headerFooter alignWithMargins="0">
    <oddFooter>&amp;C&amp;P</oddFooter>
  </headerFooter>
  <drawing r:id="rId1"/>
</worksheet>
</file>

<file path=xl/worksheets/sheet13.xml><?xml version="1.0" encoding="utf-8"?>
<worksheet xmlns="http://schemas.openxmlformats.org/spreadsheetml/2006/main" xmlns:r="http://schemas.openxmlformats.org/officeDocument/2006/relationships">
  <sheetPr>
    <tabColor rgb="FF0070C0"/>
  </sheetPr>
  <dimension ref="A1:P29"/>
  <sheetViews>
    <sheetView view="pageBreakPreview" zoomScale="115" zoomScaleSheetLayoutView="115" zoomScalePageLayoutView="0" workbookViewId="0" topLeftCell="C25">
      <selection activeCell="K4" sqref="K1:L16384"/>
    </sheetView>
  </sheetViews>
  <sheetFormatPr defaultColWidth="9.00390625" defaultRowHeight="15.75"/>
  <cols>
    <col min="1" max="1" width="4.375" style="4" customWidth="1"/>
    <col min="2" max="2" width="20.875" style="4" customWidth="1"/>
    <col min="3" max="8" width="13.25390625" style="4" customWidth="1"/>
    <col min="9" max="10" width="16.875" style="4" customWidth="1"/>
    <col min="11" max="11" width="11.25390625" style="194" bestFit="1" customWidth="1"/>
    <col min="12" max="12" width="9.125" style="194" bestFit="1" customWidth="1"/>
    <col min="13" max="16384" width="9.00390625" style="4" customWidth="1"/>
  </cols>
  <sheetData>
    <row r="1" spans="1:16" ht="78.75" customHeight="1">
      <c r="A1" s="493" t="s">
        <v>325</v>
      </c>
      <c r="B1" s="493"/>
      <c r="C1" s="467" t="s">
        <v>464</v>
      </c>
      <c r="D1" s="467"/>
      <c r="E1" s="467"/>
      <c r="F1" s="467"/>
      <c r="G1" s="467"/>
      <c r="H1" s="467"/>
      <c r="I1" s="507" t="str">
        <f>TT!C2</f>
        <v>Đơn vị  báo cáo: 
Cục THADS tỉnh Đồng Tháp
Đơn vị nhận báo cáo:
Tổng Cục THADS</v>
      </c>
      <c r="J1" s="507"/>
      <c r="K1" s="440"/>
      <c r="P1" s="64"/>
    </row>
    <row r="2" spans="1:10" ht="17.25" customHeight="1">
      <c r="A2" s="9"/>
      <c r="B2" s="11"/>
      <c r="D2" s="172"/>
      <c r="E2" s="353">
        <f>COUNTBLANK(C9:J23)</f>
        <v>88</v>
      </c>
      <c r="F2" s="172"/>
      <c r="I2" s="629" t="s">
        <v>305</v>
      </c>
      <c r="J2" s="629"/>
    </row>
    <row r="3" spans="1:10" ht="20.25" customHeight="1">
      <c r="A3" s="630" t="s">
        <v>136</v>
      </c>
      <c r="B3" s="630" t="s">
        <v>157</v>
      </c>
      <c r="C3" s="633" t="s">
        <v>174</v>
      </c>
      <c r="D3" s="633"/>
      <c r="E3" s="633" t="s">
        <v>175</v>
      </c>
      <c r="F3" s="633"/>
      <c r="G3" s="633" t="s">
        <v>176</v>
      </c>
      <c r="H3" s="633"/>
      <c r="I3" s="633" t="s">
        <v>177</v>
      </c>
      <c r="J3" s="633"/>
    </row>
    <row r="4" spans="1:10" ht="9" customHeight="1">
      <c r="A4" s="631"/>
      <c r="B4" s="631"/>
      <c r="C4" s="634" t="s">
        <v>178</v>
      </c>
      <c r="D4" s="634" t="s">
        <v>179</v>
      </c>
      <c r="E4" s="634" t="s">
        <v>178</v>
      </c>
      <c r="F4" s="634" t="s">
        <v>179</v>
      </c>
      <c r="G4" s="634" t="s">
        <v>178</v>
      </c>
      <c r="H4" s="634" t="s">
        <v>179</v>
      </c>
      <c r="I4" s="634" t="s">
        <v>178</v>
      </c>
      <c r="J4" s="634" t="s">
        <v>179</v>
      </c>
    </row>
    <row r="5" spans="1:10" ht="7.5" customHeight="1">
      <c r="A5" s="631"/>
      <c r="B5" s="631"/>
      <c r="C5" s="635"/>
      <c r="D5" s="635"/>
      <c r="E5" s="635"/>
      <c r="F5" s="635"/>
      <c r="G5" s="635"/>
      <c r="H5" s="635"/>
      <c r="I5" s="635"/>
      <c r="J5" s="635"/>
    </row>
    <row r="6" spans="1:10" ht="3.75" customHeight="1" hidden="1">
      <c r="A6" s="631"/>
      <c r="B6" s="631"/>
      <c r="C6" s="635"/>
      <c r="D6" s="635"/>
      <c r="E6" s="635"/>
      <c r="F6" s="635"/>
      <c r="G6" s="635"/>
      <c r="H6" s="635"/>
      <c r="I6" s="635"/>
      <c r="J6" s="635"/>
    </row>
    <row r="7" spans="1:10" ht="9" customHeight="1">
      <c r="A7" s="632"/>
      <c r="B7" s="632"/>
      <c r="C7" s="636"/>
      <c r="D7" s="636"/>
      <c r="E7" s="636"/>
      <c r="F7" s="636"/>
      <c r="G7" s="636"/>
      <c r="H7" s="636"/>
      <c r="I7" s="636"/>
      <c r="J7" s="636"/>
    </row>
    <row r="8" spans="1:12" ht="15.75">
      <c r="A8" s="637" t="s">
        <v>3</v>
      </c>
      <c r="B8" s="638"/>
      <c r="C8" s="65" t="s">
        <v>13</v>
      </c>
      <c r="D8" s="65" t="s">
        <v>14</v>
      </c>
      <c r="E8" s="65" t="s">
        <v>19</v>
      </c>
      <c r="F8" s="65" t="s">
        <v>22</v>
      </c>
      <c r="G8" s="65" t="s">
        <v>23</v>
      </c>
      <c r="H8" s="65" t="s">
        <v>24</v>
      </c>
      <c r="I8" s="65" t="s">
        <v>25</v>
      </c>
      <c r="J8" s="65" t="s">
        <v>26</v>
      </c>
      <c r="K8" s="200"/>
      <c r="L8" s="200"/>
    </row>
    <row r="9" spans="1:12" s="109" customFormat="1" ht="15.75">
      <c r="A9" s="639" t="s">
        <v>12</v>
      </c>
      <c r="B9" s="639"/>
      <c r="C9" s="354">
        <f>SUM(C10:C23)</f>
        <v>24</v>
      </c>
      <c r="D9" s="354">
        <f aca="true" t="shared" si="0" ref="D9:J9">SUM(D10:D23)</f>
        <v>40997</v>
      </c>
      <c r="E9" s="354">
        <f t="shared" si="0"/>
        <v>24</v>
      </c>
      <c r="F9" s="354">
        <f t="shared" si="0"/>
        <v>40997</v>
      </c>
      <c r="G9" s="354">
        <f t="shared" si="0"/>
        <v>3</v>
      </c>
      <c r="H9" s="354">
        <f t="shared" si="0"/>
        <v>24817</v>
      </c>
      <c r="I9" s="354">
        <f t="shared" si="0"/>
        <v>3</v>
      </c>
      <c r="J9" s="354">
        <f t="shared" si="0"/>
        <v>24817</v>
      </c>
      <c r="K9" s="443"/>
      <c r="L9" s="443"/>
    </row>
    <row r="10" spans="1:12" s="109" customFormat="1" ht="15.75">
      <c r="A10" s="355" t="s">
        <v>0</v>
      </c>
      <c r="B10" s="356" t="s">
        <v>28</v>
      </c>
      <c r="C10" s="354"/>
      <c r="D10" s="354"/>
      <c r="E10" s="354"/>
      <c r="F10" s="354"/>
      <c r="G10" s="354"/>
      <c r="H10" s="354"/>
      <c r="I10" s="354"/>
      <c r="J10" s="354"/>
      <c r="K10" s="444"/>
      <c r="L10" s="444"/>
    </row>
    <row r="11" spans="1:12" s="109" customFormat="1" ht="15.75">
      <c r="A11" s="355" t="s">
        <v>1</v>
      </c>
      <c r="B11" s="356" t="s">
        <v>8</v>
      </c>
      <c r="C11" s="354"/>
      <c r="D11" s="354"/>
      <c r="E11" s="354"/>
      <c r="F11" s="354"/>
      <c r="G11" s="354"/>
      <c r="H11" s="354"/>
      <c r="I11" s="354"/>
      <c r="J11" s="354"/>
      <c r="K11" s="323"/>
      <c r="L11" s="323"/>
    </row>
    <row r="12" spans="1:12" s="109" customFormat="1" ht="15.75">
      <c r="A12" s="355" t="s">
        <v>13</v>
      </c>
      <c r="B12" s="356" t="s">
        <v>334</v>
      </c>
      <c r="C12" s="354"/>
      <c r="D12" s="354"/>
      <c r="E12" s="354"/>
      <c r="F12" s="354"/>
      <c r="G12" s="354"/>
      <c r="H12" s="354"/>
      <c r="I12" s="354"/>
      <c r="J12" s="354"/>
      <c r="K12" s="323"/>
      <c r="L12" s="323"/>
    </row>
    <row r="13" spans="1:12" s="109" customFormat="1" ht="15.75">
      <c r="A13" s="355" t="s">
        <v>14</v>
      </c>
      <c r="B13" s="356" t="s">
        <v>335</v>
      </c>
      <c r="C13" s="354"/>
      <c r="D13" s="354"/>
      <c r="E13" s="354"/>
      <c r="F13" s="354"/>
      <c r="G13" s="354"/>
      <c r="H13" s="354"/>
      <c r="I13" s="354"/>
      <c r="J13" s="354"/>
      <c r="K13" s="444"/>
      <c r="L13" s="444"/>
    </row>
    <row r="14" spans="1:12" s="109" customFormat="1" ht="15.75">
      <c r="A14" s="355" t="s">
        <v>19</v>
      </c>
      <c r="B14" s="356" t="s">
        <v>337</v>
      </c>
      <c r="C14" s="354"/>
      <c r="D14" s="354"/>
      <c r="E14" s="354"/>
      <c r="F14" s="354"/>
      <c r="G14" s="354"/>
      <c r="H14" s="354"/>
      <c r="I14" s="354"/>
      <c r="J14" s="354"/>
      <c r="K14" s="323"/>
      <c r="L14" s="323"/>
    </row>
    <row r="15" spans="1:12" s="109" customFormat="1" ht="15.75">
      <c r="A15" s="355" t="s">
        <v>22</v>
      </c>
      <c r="B15" s="356" t="s">
        <v>339</v>
      </c>
      <c r="C15" s="354"/>
      <c r="D15" s="354"/>
      <c r="E15" s="354"/>
      <c r="F15" s="354"/>
      <c r="G15" s="354"/>
      <c r="H15" s="354"/>
      <c r="I15" s="354"/>
      <c r="J15" s="354"/>
      <c r="K15" s="323"/>
      <c r="L15" s="323"/>
    </row>
    <row r="16" spans="1:12" s="109" customFormat="1" ht="15.75">
      <c r="A16" s="355" t="s">
        <v>23</v>
      </c>
      <c r="B16" s="356" t="s">
        <v>341</v>
      </c>
      <c r="C16" s="354"/>
      <c r="D16" s="354"/>
      <c r="E16" s="354"/>
      <c r="F16" s="354"/>
      <c r="G16" s="354"/>
      <c r="H16" s="354"/>
      <c r="I16" s="354"/>
      <c r="J16" s="354"/>
      <c r="K16" s="323"/>
      <c r="L16" s="323"/>
    </row>
    <row r="17" spans="1:12" s="109" customFormat="1" ht="15.75">
      <c r="A17" s="355" t="s">
        <v>24</v>
      </c>
      <c r="B17" s="356" t="s">
        <v>343</v>
      </c>
      <c r="C17" s="354">
        <v>18</v>
      </c>
      <c r="D17" s="354">
        <v>33806</v>
      </c>
      <c r="E17" s="354">
        <v>18</v>
      </c>
      <c r="F17" s="354">
        <v>33806</v>
      </c>
      <c r="G17" s="354">
        <v>1</v>
      </c>
      <c r="H17" s="354">
        <v>9175</v>
      </c>
      <c r="I17" s="354">
        <v>1</v>
      </c>
      <c r="J17" s="354">
        <v>9175</v>
      </c>
      <c r="K17" s="323"/>
      <c r="L17" s="323"/>
    </row>
    <row r="18" spans="1:12" s="109" customFormat="1" ht="15.75">
      <c r="A18" s="355" t="s">
        <v>25</v>
      </c>
      <c r="B18" s="356" t="s">
        <v>345</v>
      </c>
      <c r="C18" s="354">
        <v>3</v>
      </c>
      <c r="D18" s="354">
        <v>4591</v>
      </c>
      <c r="E18" s="354">
        <v>3</v>
      </c>
      <c r="F18" s="354">
        <v>4591</v>
      </c>
      <c r="G18" s="354">
        <v>1</v>
      </c>
      <c r="H18" s="354">
        <v>9225</v>
      </c>
      <c r="I18" s="354">
        <v>1</v>
      </c>
      <c r="J18" s="354">
        <v>9225</v>
      </c>
      <c r="K18" s="323"/>
      <c r="L18" s="323"/>
    </row>
    <row r="19" spans="1:12" s="109" customFormat="1" ht="15.75">
      <c r="A19" s="355" t="s">
        <v>26</v>
      </c>
      <c r="B19" s="356" t="s">
        <v>347</v>
      </c>
      <c r="C19" s="354"/>
      <c r="D19" s="354"/>
      <c r="E19" s="354"/>
      <c r="F19" s="354"/>
      <c r="G19" s="354"/>
      <c r="H19" s="354"/>
      <c r="I19" s="354"/>
      <c r="J19" s="354"/>
      <c r="K19" s="323"/>
      <c r="L19" s="323"/>
    </row>
    <row r="20" spans="1:12" s="109" customFormat="1" ht="15.75">
      <c r="A20" s="355" t="s">
        <v>27</v>
      </c>
      <c r="B20" s="356" t="s">
        <v>349</v>
      </c>
      <c r="C20" s="354"/>
      <c r="D20" s="354"/>
      <c r="E20" s="354"/>
      <c r="F20" s="354"/>
      <c r="G20" s="354"/>
      <c r="H20" s="354"/>
      <c r="I20" s="354"/>
      <c r="J20" s="354"/>
      <c r="K20" s="323"/>
      <c r="L20" s="323"/>
    </row>
    <row r="21" spans="1:12" s="109" customFormat="1" ht="15.75">
      <c r="A21" s="355" t="s">
        <v>29</v>
      </c>
      <c r="B21" s="356" t="s">
        <v>351</v>
      </c>
      <c r="C21" s="354">
        <v>3</v>
      </c>
      <c r="D21" s="354">
        <v>2600</v>
      </c>
      <c r="E21" s="354">
        <v>3</v>
      </c>
      <c r="F21" s="354">
        <v>2600</v>
      </c>
      <c r="G21" s="354">
        <v>1</v>
      </c>
      <c r="H21" s="354">
        <v>6417</v>
      </c>
      <c r="I21" s="354">
        <v>1</v>
      </c>
      <c r="J21" s="354">
        <v>6417</v>
      </c>
      <c r="K21" s="323"/>
      <c r="L21" s="323"/>
    </row>
    <row r="22" spans="1:14" s="109" customFormat="1" ht="15.75">
      <c r="A22" s="355" t="s">
        <v>30</v>
      </c>
      <c r="B22" s="356" t="s">
        <v>353</v>
      </c>
      <c r="C22" s="354"/>
      <c r="D22" s="354"/>
      <c r="E22" s="354"/>
      <c r="F22" s="354"/>
      <c r="G22" s="354"/>
      <c r="H22" s="354"/>
      <c r="I22" s="354"/>
      <c r="J22" s="354"/>
      <c r="K22" s="323"/>
      <c r="L22" s="323"/>
      <c r="N22" s="357"/>
    </row>
    <row r="23" spans="1:12" s="109" customFormat="1" ht="15.75">
      <c r="A23" s="355" t="s">
        <v>104</v>
      </c>
      <c r="B23" s="356" t="s">
        <v>355</v>
      </c>
      <c r="C23" s="358"/>
      <c r="D23" s="358"/>
      <c r="E23" s="358"/>
      <c r="F23" s="358"/>
      <c r="G23" s="358"/>
      <c r="H23" s="358"/>
      <c r="I23" s="358"/>
      <c r="J23" s="358"/>
      <c r="K23" s="323"/>
      <c r="L23" s="323"/>
    </row>
    <row r="24" spans="1:12" s="360" customFormat="1" ht="22.5" customHeight="1">
      <c r="A24" s="640" t="str">
        <f>TT!C7</f>
        <v>Đồng Tháp, ngày 03 tháng 4 năm 2020</v>
      </c>
      <c r="B24" s="640"/>
      <c r="C24" s="640"/>
      <c r="D24" s="640"/>
      <c r="E24" s="359"/>
      <c r="F24" s="246"/>
      <c r="G24" s="640" t="str">
        <f>TT!C4</f>
        <v>Đồng Tháp, ngày 03 tháng 4 năm 2020</v>
      </c>
      <c r="H24" s="640"/>
      <c r="I24" s="640"/>
      <c r="J24" s="640"/>
      <c r="K24" s="441"/>
      <c r="L24" s="442"/>
    </row>
    <row r="25" spans="2:12" s="171" customFormat="1" ht="30.75" customHeight="1">
      <c r="B25" s="641" t="s">
        <v>286</v>
      </c>
      <c r="C25" s="641"/>
      <c r="D25" s="247"/>
      <c r="E25" s="247"/>
      <c r="F25" s="247"/>
      <c r="G25" s="642" t="str">
        <f>TT!C5</f>
        <v>KT. CỤC TRƯỞNG
PHÓ CỤC TRƯỞNG</v>
      </c>
      <c r="H25" s="642"/>
      <c r="I25" s="642"/>
      <c r="J25" s="642"/>
      <c r="K25" s="441"/>
      <c r="L25" s="441"/>
    </row>
    <row r="26" spans="2:12" s="171" customFormat="1" ht="16.5">
      <c r="B26" s="248"/>
      <c r="C26" s="248"/>
      <c r="D26" s="247"/>
      <c r="E26" s="247"/>
      <c r="F26" s="247"/>
      <c r="G26" s="248"/>
      <c r="H26" s="248"/>
      <c r="I26" s="248"/>
      <c r="J26" s="248"/>
      <c r="K26" s="441"/>
      <c r="L26" s="441"/>
    </row>
    <row r="27" spans="2:12" s="171" customFormat="1" ht="16.5">
      <c r="B27" s="248"/>
      <c r="C27" s="248"/>
      <c r="D27" s="247"/>
      <c r="E27" s="247"/>
      <c r="F27" s="247"/>
      <c r="G27" s="248"/>
      <c r="H27" s="248"/>
      <c r="I27" s="248"/>
      <c r="J27" s="248"/>
      <c r="K27" s="441"/>
      <c r="L27" s="441"/>
    </row>
    <row r="28" spans="2:12" s="171" customFormat="1" ht="16.5">
      <c r="B28" s="248"/>
      <c r="C28" s="248"/>
      <c r="D28" s="247"/>
      <c r="E28" s="247"/>
      <c r="F28" s="247"/>
      <c r="G28" s="248"/>
      <c r="H28" s="248"/>
      <c r="I28" s="248"/>
      <c r="J28" s="248"/>
      <c r="K28" s="441"/>
      <c r="L28" s="441"/>
    </row>
    <row r="29" spans="2:12" s="171" customFormat="1" ht="16.5">
      <c r="B29" s="641" t="str">
        <f>TT!C6</f>
        <v>Nguyễn Chí Hòa</v>
      </c>
      <c r="C29" s="641"/>
      <c r="D29" s="247"/>
      <c r="E29" s="247"/>
      <c r="F29" s="247"/>
      <c r="G29" s="641" t="str">
        <f>TT!C3</f>
        <v>Vũ Quang Hiện</v>
      </c>
      <c r="H29" s="641"/>
      <c r="I29" s="641"/>
      <c r="J29" s="641"/>
      <c r="K29" s="441"/>
      <c r="L29" s="441"/>
    </row>
  </sheetData>
  <sheetProtection formatCells="0" formatColumns="0" formatRows="0" insertRows="0" deleteRows="0"/>
  <mergeCells count="26">
    <mergeCell ref="B25:C25"/>
    <mergeCell ref="B29:C29"/>
    <mergeCell ref="G25:J25"/>
    <mergeCell ref="G29:J29"/>
    <mergeCell ref="A8:B8"/>
    <mergeCell ref="A9:B9"/>
    <mergeCell ref="G24:J24"/>
    <mergeCell ref="A24:D24"/>
    <mergeCell ref="G3:H3"/>
    <mergeCell ref="I3:J3"/>
    <mergeCell ref="I4:I7"/>
    <mergeCell ref="J4:J7"/>
    <mergeCell ref="G4:G7"/>
    <mergeCell ref="H4:H7"/>
    <mergeCell ref="A3:A7"/>
    <mergeCell ref="B3:B7"/>
    <mergeCell ref="C3:D3"/>
    <mergeCell ref="E3:F3"/>
    <mergeCell ref="C4:C7"/>
    <mergeCell ref="D4:D7"/>
    <mergeCell ref="E4:E7"/>
    <mergeCell ref="F4:F7"/>
    <mergeCell ref="A1:B1"/>
    <mergeCell ref="C1:H1"/>
    <mergeCell ref="I1:J1"/>
    <mergeCell ref="I2:J2"/>
  </mergeCells>
  <printOptions/>
  <pageMargins left="0.38" right="0.31496062992125984" top="0.39" bottom="0.42" header="0.31496062992125984" footer="0.31496062992125984"/>
  <pageSetup horizontalDpi="600" verticalDpi="600" orientation="landscape" paperSize="9" scale="95" r:id="rId2"/>
  <drawing r:id="rId1"/>
</worksheet>
</file>

<file path=xl/worksheets/sheet14.xml><?xml version="1.0" encoding="utf-8"?>
<worksheet xmlns="http://schemas.openxmlformats.org/spreadsheetml/2006/main" xmlns:r="http://schemas.openxmlformats.org/officeDocument/2006/relationships">
  <sheetPr>
    <tabColor rgb="FF0070C0"/>
  </sheetPr>
  <dimension ref="A1:J29"/>
  <sheetViews>
    <sheetView view="pageBreakPreview" zoomScaleSheetLayoutView="100" zoomScalePageLayoutView="0" workbookViewId="0" topLeftCell="A19">
      <selection activeCell="I14" sqref="I14"/>
    </sheetView>
  </sheetViews>
  <sheetFormatPr defaultColWidth="9.00390625" defaultRowHeight="15.75"/>
  <cols>
    <col min="1" max="1" width="4.375" style="4" customWidth="1"/>
    <col min="2" max="2" width="28.875" style="4" customWidth="1"/>
    <col min="3" max="5" width="11.75390625" style="4" customWidth="1"/>
    <col min="6" max="6" width="9.75390625" style="4" customWidth="1"/>
    <col min="7" max="7" width="11.75390625" style="4" customWidth="1"/>
    <col min="8" max="8" width="9.875" style="4" customWidth="1"/>
    <col min="9" max="9" width="20.00390625" style="4" customWidth="1"/>
    <col min="10" max="10" width="18.00390625" style="4" customWidth="1"/>
    <col min="11" max="16384" width="9.00390625" style="4" customWidth="1"/>
  </cols>
  <sheetData>
    <row r="1" spans="1:10" ht="69.75" customHeight="1">
      <c r="A1" s="493" t="s">
        <v>326</v>
      </c>
      <c r="B1" s="493"/>
      <c r="C1" s="467" t="s">
        <v>465</v>
      </c>
      <c r="D1" s="467"/>
      <c r="E1" s="467"/>
      <c r="F1" s="467"/>
      <c r="G1" s="467"/>
      <c r="H1" s="467"/>
      <c r="I1" s="507" t="str">
        <f>TT!C2</f>
        <v>Đơn vị  báo cáo: 
Cục THADS tỉnh Đồng Tháp
Đơn vị nhận báo cáo:
Tổng Cục THADS</v>
      </c>
      <c r="J1" s="507"/>
    </row>
    <row r="2" spans="1:10" ht="15.75">
      <c r="A2" s="9"/>
      <c r="B2" s="11"/>
      <c r="C2" s="272"/>
      <c r="D2" s="272"/>
      <c r="E2" s="361"/>
      <c r="F2" s="361"/>
      <c r="H2" s="362"/>
      <c r="I2" s="494" t="s">
        <v>120</v>
      </c>
      <c r="J2" s="494"/>
    </row>
    <row r="3" spans="1:10" s="66" customFormat="1" ht="15" customHeight="1">
      <c r="A3" s="634" t="s">
        <v>136</v>
      </c>
      <c r="B3" s="634" t="s">
        <v>157</v>
      </c>
      <c r="C3" s="634" t="s">
        <v>180</v>
      </c>
      <c r="D3" s="633" t="s">
        <v>4</v>
      </c>
      <c r="E3" s="633"/>
      <c r="F3" s="633" t="s">
        <v>181</v>
      </c>
      <c r="G3" s="633" t="s">
        <v>4</v>
      </c>
      <c r="H3" s="633"/>
      <c r="I3" s="633"/>
      <c r="J3" s="633"/>
    </row>
    <row r="4" spans="1:10" s="66" customFormat="1" ht="15" customHeight="1">
      <c r="A4" s="635"/>
      <c r="B4" s="635"/>
      <c r="C4" s="635"/>
      <c r="D4" s="633" t="s">
        <v>182</v>
      </c>
      <c r="E4" s="633" t="s">
        <v>183</v>
      </c>
      <c r="F4" s="633"/>
      <c r="G4" s="633" t="s">
        <v>184</v>
      </c>
      <c r="H4" s="633" t="s">
        <v>185</v>
      </c>
      <c r="I4" s="633" t="s">
        <v>186</v>
      </c>
      <c r="J4" s="633" t="s">
        <v>187</v>
      </c>
    </row>
    <row r="5" spans="1:10" s="66" customFormat="1" ht="15" customHeight="1">
      <c r="A5" s="635"/>
      <c r="B5" s="635"/>
      <c r="C5" s="635"/>
      <c r="D5" s="633"/>
      <c r="E5" s="633"/>
      <c r="F5" s="633"/>
      <c r="G5" s="633"/>
      <c r="H5" s="633"/>
      <c r="I5" s="633"/>
      <c r="J5" s="633"/>
    </row>
    <row r="6" spans="1:10" s="66" customFormat="1" ht="15" customHeight="1">
      <c r="A6" s="635"/>
      <c r="B6" s="635"/>
      <c r="C6" s="635"/>
      <c r="D6" s="633"/>
      <c r="E6" s="633"/>
      <c r="F6" s="633"/>
      <c r="G6" s="633"/>
      <c r="H6" s="633"/>
      <c r="I6" s="633"/>
      <c r="J6" s="633"/>
    </row>
    <row r="7" spans="1:10" s="66" customFormat="1" ht="15" customHeight="1">
      <c r="A7" s="636"/>
      <c r="B7" s="636"/>
      <c r="C7" s="635"/>
      <c r="D7" s="633"/>
      <c r="E7" s="633"/>
      <c r="F7" s="633"/>
      <c r="G7" s="633"/>
      <c r="H7" s="633"/>
      <c r="I7" s="633"/>
      <c r="J7" s="633"/>
    </row>
    <row r="8" spans="1:10" ht="15.75" customHeight="1">
      <c r="A8" s="550" t="s">
        <v>3</v>
      </c>
      <c r="B8" s="551"/>
      <c r="C8" s="363">
        <v>1</v>
      </c>
      <c r="D8" s="363" t="s">
        <v>14</v>
      </c>
      <c r="E8" s="363" t="s">
        <v>19</v>
      </c>
      <c r="F8" s="363" t="s">
        <v>22</v>
      </c>
      <c r="G8" s="363" t="s">
        <v>23</v>
      </c>
      <c r="H8" s="363" t="s">
        <v>24</v>
      </c>
      <c r="I8" s="363" t="s">
        <v>25</v>
      </c>
      <c r="J8" s="363" t="s">
        <v>26</v>
      </c>
    </row>
    <row r="9" spans="1:10" s="109" customFormat="1" ht="17.25" customHeight="1">
      <c r="A9" s="643" t="s">
        <v>10</v>
      </c>
      <c r="B9" s="644"/>
      <c r="C9" s="364">
        <f>C10+C11</f>
        <v>151</v>
      </c>
      <c r="D9" s="364">
        <f aca="true" t="shared" si="0" ref="D9:J9">D10+D11</f>
        <v>76</v>
      </c>
      <c r="E9" s="364">
        <f t="shared" si="0"/>
        <v>75</v>
      </c>
      <c r="F9" s="364">
        <f t="shared" si="0"/>
        <v>151</v>
      </c>
      <c r="G9" s="364">
        <f t="shared" si="0"/>
        <v>11</v>
      </c>
      <c r="H9" s="364">
        <f t="shared" si="0"/>
        <v>97</v>
      </c>
      <c r="I9" s="364">
        <f t="shared" si="0"/>
        <v>2</v>
      </c>
      <c r="J9" s="364">
        <f t="shared" si="0"/>
        <v>41</v>
      </c>
    </row>
    <row r="10" spans="1:10" s="109" customFormat="1" ht="17.25" customHeight="1">
      <c r="A10" s="365" t="s">
        <v>0</v>
      </c>
      <c r="B10" s="366" t="s">
        <v>28</v>
      </c>
      <c r="C10" s="364">
        <f>D10+E10</f>
        <v>2</v>
      </c>
      <c r="D10" s="364">
        <v>2</v>
      </c>
      <c r="E10" s="364"/>
      <c r="F10" s="364">
        <f>G10+H10+I10+J10</f>
        <v>2</v>
      </c>
      <c r="G10" s="364"/>
      <c r="H10" s="364"/>
      <c r="I10" s="364"/>
      <c r="J10" s="367">
        <v>2</v>
      </c>
    </row>
    <row r="11" spans="1:10" s="109" customFormat="1" ht="17.25" customHeight="1">
      <c r="A11" s="368" t="s">
        <v>1</v>
      </c>
      <c r="B11" s="366" t="s">
        <v>8</v>
      </c>
      <c r="C11" s="364">
        <f>SUM(C12:C23)</f>
        <v>149</v>
      </c>
      <c r="D11" s="364">
        <f aca="true" t="shared" si="1" ref="D11:J11">SUM(D12:D23)</f>
        <v>74</v>
      </c>
      <c r="E11" s="364">
        <f t="shared" si="1"/>
        <v>75</v>
      </c>
      <c r="F11" s="364">
        <f t="shared" si="1"/>
        <v>149</v>
      </c>
      <c r="G11" s="364">
        <f t="shared" si="1"/>
        <v>11</v>
      </c>
      <c r="H11" s="364">
        <f t="shared" si="1"/>
        <v>97</v>
      </c>
      <c r="I11" s="364">
        <f t="shared" si="1"/>
        <v>2</v>
      </c>
      <c r="J11" s="364">
        <f t="shared" si="1"/>
        <v>39</v>
      </c>
    </row>
    <row r="12" spans="1:10" s="109" customFormat="1" ht="17.25" customHeight="1">
      <c r="A12" s="368" t="s">
        <v>13</v>
      </c>
      <c r="B12" s="366" t="s">
        <v>334</v>
      </c>
      <c r="C12" s="364">
        <f aca="true" t="shared" si="2" ref="C12:C23">D12+E12</f>
        <v>4</v>
      </c>
      <c r="D12" s="364">
        <v>3</v>
      </c>
      <c r="E12" s="364">
        <v>1</v>
      </c>
      <c r="F12" s="364">
        <f aca="true" t="shared" si="3" ref="F12:F23">G12+H12+I12+J12</f>
        <v>4</v>
      </c>
      <c r="G12" s="364">
        <v>1</v>
      </c>
      <c r="H12" s="364">
        <v>2</v>
      </c>
      <c r="I12" s="364">
        <v>0</v>
      </c>
      <c r="J12" s="367">
        <v>1</v>
      </c>
    </row>
    <row r="13" spans="1:10" s="109" customFormat="1" ht="17.25" customHeight="1">
      <c r="A13" s="368" t="s">
        <v>14</v>
      </c>
      <c r="B13" s="366" t="s">
        <v>335</v>
      </c>
      <c r="C13" s="364">
        <f t="shared" si="2"/>
        <v>5</v>
      </c>
      <c r="D13" s="364"/>
      <c r="E13" s="364">
        <v>5</v>
      </c>
      <c r="F13" s="364">
        <f t="shared" si="3"/>
        <v>5</v>
      </c>
      <c r="G13" s="364"/>
      <c r="H13" s="364">
        <v>5</v>
      </c>
      <c r="I13" s="364"/>
      <c r="J13" s="367"/>
    </row>
    <row r="14" spans="1:10" s="109" customFormat="1" ht="17.25" customHeight="1">
      <c r="A14" s="368" t="s">
        <v>19</v>
      </c>
      <c r="B14" s="366" t="s">
        <v>337</v>
      </c>
      <c r="C14" s="364">
        <f t="shared" si="2"/>
        <v>10</v>
      </c>
      <c r="D14" s="364">
        <v>5</v>
      </c>
      <c r="E14" s="364">
        <v>5</v>
      </c>
      <c r="F14" s="364">
        <f t="shared" si="3"/>
        <v>10</v>
      </c>
      <c r="G14" s="364">
        <v>1</v>
      </c>
      <c r="H14" s="364">
        <v>5</v>
      </c>
      <c r="I14" s="364">
        <v>1</v>
      </c>
      <c r="J14" s="367">
        <v>3</v>
      </c>
    </row>
    <row r="15" spans="1:10" s="109" customFormat="1" ht="17.25" customHeight="1">
      <c r="A15" s="368" t="s">
        <v>22</v>
      </c>
      <c r="B15" s="366" t="s">
        <v>339</v>
      </c>
      <c r="C15" s="364">
        <f t="shared" si="2"/>
        <v>14</v>
      </c>
      <c r="D15" s="364">
        <v>1</v>
      </c>
      <c r="E15" s="364">
        <v>13</v>
      </c>
      <c r="F15" s="364">
        <f t="shared" si="3"/>
        <v>14</v>
      </c>
      <c r="G15" s="364">
        <v>0</v>
      </c>
      <c r="H15" s="364">
        <v>14</v>
      </c>
      <c r="I15" s="364">
        <v>0</v>
      </c>
      <c r="J15" s="367">
        <v>0</v>
      </c>
    </row>
    <row r="16" spans="1:10" s="109" customFormat="1" ht="17.25" customHeight="1">
      <c r="A16" s="368" t="s">
        <v>23</v>
      </c>
      <c r="B16" s="366" t="s">
        <v>341</v>
      </c>
      <c r="C16" s="364">
        <f t="shared" si="2"/>
        <v>12</v>
      </c>
      <c r="D16" s="364">
        <v>8</v>
      </c>
      <c r="E16" s="364">
        <v>4</v>
      </c>
      <c r="F16" s="364">
        <f t="shared" si="3"/>
        <v>12</v>
      </c>
      <c r="G16" s="364">
        <v>3</v>
      </c>
      <c r="H16" s="364">
        <v>4</v>
      </c>
      <c r="I16" s="364"/>
      <c r="J16" s="367">
        <v>5</v>
      </c>
    </row>
    <row r="17" spans="1:10" s="109" customFormat="1" ht="17.25" customHeight="1">
      <c r="A17" s="368" t="s">
        <v>24</v>
      </c>
      <c r="B17" s="366" t="s">
        <v>343</v>
      </c>
      <c r="C17" s="364">
        <f t="shared" si="2"/>
        <v>10</v>
      </c>
      <c r="D17" s="364">
        <v>7</v>
      </c>
      <c r="E17" s="364">
        <v>3</v>
      </c>
      <c r="F17" s="364">
        <f t="shared" si="3"/>
        <v>10</v>
      </c>
      <c r="G17" s="364"/>
      <c r="H17" s="364">
        <v>9</v>
      </c>
      <c r="I17" s="364"/>
      <c r="J17" s="367">
        <v>1</v>
      </c>
    </row>
    <row r="18" spans="1:10" s="109" customFormat="1" ht="17.25" customHeight="1">
      <c r="A18" s="368" t="s">
        <v>25</v>
      </c>
      <c r="B18" s="366" t="s">
        <v>345</v>
      </c>
      <c r="C18" s="364">
        <f t="shared" si="2"/>
        <v>18</v>
      </c>
      <c r="D18" s="364">
        <v>13</v>
      </c>
      <c r="E18" s="364">
        <v>5</v>
      </c>
      <c r="F18" s="364">
        <f t="shared" si="3"/>
        <v>18</v>
      </c>
      <c r="G18" s="364"/>
      <c r="H18" s="364">
        <v>18</v>
      </c>
      <c r="I18" s="364"/>
      <c r="J18" s="367"/>
    </row>
    <row r="19" spans="1:10" s="109" customFormat="1" ht="17.25" customHeight="1">
      <c r="A19" s="368" t="s">
        <v>26</v>
      </c>
      <c r="B19" s="366" t="s">
        <v>347</v>
      </c>
      <c r="C19" s="364">
        <f t="shared" si="2"/>
        <v>10</v>
      </c>
      <c r="D19" s="364">
        <v>1</v>
      </c>
      <c r="E19" s="364">
        <v>9</v>
      </c>
      <c r="F19" s="364">
        <f t="shared" si="3"/>
        <v>10</v>
      </c>
      <c r="G19" s="364"/>
      <c r="H19" s="364">
        <v>1</v>
      </c>
      <c r="I19" s="364"/>
      <c r="J19" s="367">
        <v>9</v>
      </c>
    </row>
    <row r="20" spans="1:10" s="109" customFormat="1" ht="17.25" customHeight="1">
      <c r="A20" s="368" t="s">
        <v>27</v>
      </c>
      <c r="B20" s="366" t="s">
        <v>349</v>
      </c>
      <c r="C20" s="364">
        <f t="shared" si="2"/>
        <v>16</v>
      </c>
      <c r="D20" s="364"/>
      <c r="E20" s="364">
        <v>16</v>
      </c>
      <c r="F20" s="364">
        <f t="shared" si="3"/>
        <v>16</v>
      </c>
      <c r="G20" s="364"/>
      <c r="H20" s="364">
        <v>14</v>
      </c>
      <c r="I20" s="364"/>
      <c r="J20" s="367">
        <v>2</v>
      </c>
    </row>
    <row r="21" spans="1:10" s="109" customFormat="1" ht="17.25" customHeight="1">
      <c r="A21" s="369" t="s">
        <v>29</v>
      </c>
      <c r="B21" s="366" t="s">
        <v>351</v>
      </c>
      <c r="C21" s="364">
        <f t="shared" si="2"/>
        <v>11</v>
      </c>
      <c r="D21" s="364">
        <v>11</v>
      </c>
      <c r="E21" s="364"/>
      <c r="F21" s="364">
        <f t="shared" si="3"/>
        <v>11</v>
      </c>
      <c r="G21" s="364">
        <v>1</v>
      </c>
      <c r="H21" s="364">
        <v>8</v>
      </c>
      <c r="I21" s="364"/>
      <c r="J21" s="367">
        <v>2</v>
      </c>
    </row>
    <row r="22" spans="1:10" s="109" customFormat="1" ht="17.25" customHeight="1">
      <c r="A22" s="369" t="s">
        <v>30</v>
      </c>
      <c r="B22" s="366" t="s">
        <v>353</v>
      </c>
      <c r="C22" s="364">
        <f t="shared" si="2"/>
        <v>37</v>
      </c>
      <c r="D22" s="364">
        <v>23</v>
      </c>
      <c r="E22" s="364">
        <v>14</v>
      </c>
      <c r="F22" s="364">
        <f t="shared" si="3"/>
        <v>37</v>
      </c>
      <c r="G22" s="364">
        <v>5</v>
      </c>
      <c r="H22" s="364">
        <v>17</v>
      </c>
      <c r="I22" s="364">
        <v>1</v>
      </c>
      <c r="J22" s="367">
        <v>14</v>
      </c>
    </row>
    <row r="23" spans="1:10" s="109" customFormat="1" ht="17.25" customHeight="1">
      <c r="A23" s="369" t="s">
        <v>104</v>
      </c>
      <c r="B23" s="366" t="s">
        <v>355</v>
      </c>
      <c r="C23" s="364">
        <f t="shared" si="2"/>
        <v>2</v>
      </c>
      <c r="D23" s="370">
        <v>2</v>
      </c>
      <c r="E23" s="370"/>
      <c r="F23" s="364">
        <f t="shared" si="3"/>
        <v>2</v>
      </c>
      <c r="G23" s="370"/>
      <c r="H23" s="370"/>
      <c r="I23" s="370"/>
      <c r="J23" s="371">
        <v>2</v>
      </c>
    </row>
    <row r="24" spans="2:10" ht="22.5" customHeight="1">
      <c r="B24" s="640" t="str">
        <f>TT!C7</f>
        <v>Đồng Tháp, ngày 03 tháng 4 năm 2020</v>
      </c>
      <c r="C24" s="640"/>
      <c r="D24" s="640"/>
      <c r="E24" s="359"/>
      <c r="F24" s="246"/>
      <c r="G24" s="640" t="str">
        <f>TT!C4</f>
        <v>Đồng Tháp, ngày 03 tháng 4 năm 2020</v>
      </c>
      <c r="H24" s="640"/>
      <c r="I24" s="640"/>
      <c r="J24" s="640"/>
    </row>
    <row r="25" spans="2:10" ht="40.5" customHeight="1">
      <c r="B25" s="641" t="s">
        <v>286</v>
      </c>
      <c r="C25" s="641"/>
      <c r="D25" s="641"/>
      <c r="E25" s="247"/>
      <c r="F25" s="247"/>
      <c r="G25" s="642" t="str">
        <f>TT!C5</f>
        <v>KT. CỤC TRƯỞNG
PHÓ CỤC TRƯỞNG</v>
      </c>
      <c r="H25" s="642"/>
      <c r="I25" s="642"/>
      <c r="J25" s="642"/>
    </row>
    <row r="26" spans="2:10" ht="25.5" customHeight="1">
      <c r="B26" s="248"/>
      <c r="C26" s="248"/>
      <c r="D26" s="247"/>
      <c r="E26" s="247"/>
      <c r="F26" s="247"/>
      <c r="G26" s="248"/>
      <c r="H26" s="248"/>
      <c r="I26" s="248"/>
      <c r="J26" s="248"/>
    </row>
    <row r="27" spans="2:10" ht="16.5">
      <c r="B27" s="248"/>
      <c r="C27" s="248"/>
      <c r="D27" s="247"/>
      <c r="E27" s="247"/>
      <c r="F27" s="247"/>
      <c r="G27" s="248"/>
      <c r="H27" s="248"/>
      <c r="I27" s="248"/>
      <c r="J27" s="248"/>
    </row>
    <row r="28" spans="2:10" ht="16.5">
      <c r="B28" s="248"/>
      <c r="C28" s="248"/>
      <c r="D28" s="247"/>
      <c r="E28" s="247"/>
      <c r="F28" s="247"/>
      <c r="G28" s="248"/>
      <c r="H28" s="248"/>
      <c r="I28" s="248"/>
      <c r="J28" s="248"/>
    </row>
    <row r="29" spans="2:10" ht="16.5">
      <c r="B29" s="641" t="str">
        <f>TT!C6</f>
        <v>Nguyễn Chí Hòa</v>
      </c>
      <c r="C29" s="641"/>
      <c r="D29" s="641"/>
      <c r="E29" s="247"/>
      <c r="F29" s="247"/>
      <c r="G29" s="641" t="str">
        <f>TT!C3</f>
        <v>Vũ Quang Hiện</v>
      </c>
      <c r="H29" s="641"/>
      <c r="I29" s="641"/>
      <c r="J29" s="641"/>
    </row>
  </sheetData>
  <sheetProtection formatCells="0" formatColumns="0" formatRows="0" insertRows="0" deleteRows="0"/>
  <mergeCells count="24">
    <mergeCell ref="A8:B8"/>
    <mergeCell ref="A9:B9"/>
    <mergeCell ref="B24:D24"/>
    <mergeCell ref="G24:J24"/>
    <mergeCell ref="G25:J25"/>
    <mergeCell ref="G29:J29"/>
    <mergeCell ref="B25:D25"/>
    <mergeCell ref="B29:D29"/>
    <mergeCell ref="I4:I7"/>
    <mergeCell ref="J4:J7"/>
    <mergeCell ref="A1:B1"/>
    <mergeCell ref="C1:H1"/>
    <mergeCell ref="I1:J1"/>
    <mergeCell ref="I2:J2"/>
    <mergeCell ref="A3:A7"/>
    <mergeCell ref="B3:B7"/>
    <mergeCell ref="C3:C7"/>
    <mergeCell ref="D3:E3"/>
    <mergeCell ref="D4:D7"/>
    <mergeCell ref="E4:E7"/>
    <mergeCell ref="G4:G7"/>
    <mergeCell ref="H4:H7"/>
    <mergeCell ref="F3:F7"/>
    <mergeCell ref="G3:J3"/>
  </mergeCells>
  <printOptions/>
  <pageMargins left="0.38" right="0.28" top="0.42" bottom="0.4" header="0.31496062992125984" footer="0.31496062992125984"/>
  <pageSetup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sheetPr>
    <tabColor rgb="FF0070C0"/>
  </sheetPr>
  <dimension ref="A1:AB57"/>
  <sheetViews>
    <sheetView view="pageBreakPreview" zoomScaleSheetLayoutView="100" zoomScalePageLayoutView="0" workbookViewId="0" topLeftCell="A4">
      <selection activeCell="H60" sqref="H60"/>
    </sheetView>
  </sheetViews>
  <sheetFormatPr defaultColWidth="9.00390625" defaultRowHeight="15.75"/>
  <cols>
    <col min="1" max="1" width="5.00390625" style="4" customWidth="1"/>
    <col min="2" max="2" width="17.50390625" style="4" customWidth="1"/>
    <col min="3" max="3" width="5.625" style="4" customWidth="1"/>
    <col min="4" max="5" width="5.375" style="4" customWidth="1"/>
    <col min="6" max="6" width="5.875" style="4" customWidth="1"/>
    <col min="7" max="7" width="5.375" style="4" customWidth="1"/>
    <col min="8" max="8" width="6.125" style="4" customWidth="1"/>
    <col min="9" max="10" width="5.75390625" style="4" customWidth="1"/>
    <col min="11" max="11" width="6.375" style="4" customWidth="1"/>
    <col min="12" max="12" width="6.875" style="4" customWidth="1"/>
    <col min="13" max="13" width="6.25390625" style="4" customWidth="1"/>
    <col min="14" max="14" width="6.625" style="4" customWidth="1"/>
    <col min="15" max="15" width="5.125" style="4" customWidth="1"/>
    <col min="16" max="16" width="4.25390625" style="4" customWidth="1"/>
    <col min="17" max="17" width="6.625" style="4" customWidth="1"/>
    <col min="18" max="22" width="5.875" style="4" customWidth="1"/>
    <col min="23" max="23" width="7.125" style="4" customWidth="1"/>
    <col min="24" max="16384" width="9.00390625" style="4" customWidth="1"/>
  </cols>
  <sheetData>
    <row r="1" spans="1:23" ht="67.5" customHeight="1">
      <c r="A1" s="539" t="s">
        <v>327</v>
      </c>
      <c r="B1" s="539"/>
      <c r="C1" s="539"/>
      <c r="D1" s="539"/>
      <c r="E1" s="539"/>
      <c r="F1" s="467" t="s">
        <v>466</v>
      </c>
      <c r="G1" s="467"/>
      <c r="H1" s="467"/>
      <c r="I1" s="467"/>
      <c r="J1" s="467"/>
      <c r="K1" s="467"/>
      <c r="L1" s="467"/>
      <c r="M1" s="467"/>
      <c r="N1" s="467"/>
      <c r="O1" s="467"/>
      <c r="P1" s="467"/>
      <c r="Q1" s="467"/>
      <c r="R1" s="507" t="str">
        <f>TT!C2</f>
        <v>Đơn vị  báo cáo: 
Cục THADS tỉnh Đồng Tháp
Đơn vị nhận báo cáo:
Tổng Cục THADS</v>
      </c>
      <c r="S1" s="507"/>
      <c r="T1" s="507"/>
      <c r="U1" s="507"/>
      <c r="V1" s="507"/>
      <c r="W1" s="507"/>
    </row>
    <row r="2" spans="1:23" ht="15" customHeight="1">
      <c r="A2" s="67"/>
      <c r="B2" s="67"/>
      <c r="C2" s="67"/>
      <c r="D2" s="67"/>
      <c r="E2" s="68"/>
      <c r="F2" s="68"/>
      <c r="G2" s="210"/>
      <c r="H2" s="210"/>
      <c r="I2" s="210"/>
      <c r="J2" s="210"/>
      <c r="K2" s="210"/>
      <c r="L2" s="211"/>
      <c r="M2" s="211"/>
      <c r="N2" s="212"/>
      <c r="O2" s="210"/>
      <c r="P2" s="210"/>
      <c r="Q2" s="68"/>
      <c r="R2" s="654" t="s">
        <v>188</v>
      </c>
      <c r="S2" s="654"/>
      <c r="T2" s="654"/>
      <c r="U2" s="654"/>
      <c r="V2" s="654"/>
      <c r="W2" s="654"/>
    </row>
    <row r="3" spans="1:23" ht="15.75" customHeight="1">
      <c r="A3" s="649" t="s">
        <v>136</v>
      </c>
      <c r="B3" s="657" t="s">
        <v>21</v>
      </c>
      <c r="C3" s="649" t="s">
        <v>189</v>
      </c>
      <c r="D3" s="649" t="s">
        <v>190</v>
      </c>
      <c r="E3" s="645" t="s">
        <v>307</v>
      </c>
      <c r="F3" s="646"/>
      <c r="G3" s="646"/>
      <c r="H3" s="646"/>
      <c r="I3" s="646"/>
      <c r="J3" s="646"/>
      <c r="K3" s="646"/>
      <c r="L3" s="646"/>
      <c r="M3" s="646"/>
      <c r="N3" s="646"/>
      <c r="O3" s="646"/>
      <c r="P3" s="646"/>
      <c r="Q3" s="647"/>
      <c r="R3" s="648" t="s">
        <v>191</v>
      </c>
      <c r="S3" s="648"/>
      <c r="T3" s="648"/>
      <c r="U3" s="648"/>
      <c r="V3" s="648"/>
      <c r="W3" s="648"/>
    </row>
    <row r="4" spans="1:23" ht="15" customHeight="1">
      <c r="A4" s="655"/>
      <c r="B4" s="658"/>
      <c r="C4" s="655"/>
      <c r="D4" s="655"/>
      <c r="E4" s="648" t="s">
        <v>192</v>
      </c>
      <c r="F4" s="648"/>
      <c r="G4" s="648"/>
      <c r="H4" s="645" t="s">
        <v>193</v>
      </c>
      <c r="I4" s="646"/>
      <c r="J4" s="646"/>
      <c r="K4" s="646"/>
      <c r="L4" s="646"/>
      <c r="M4" s="646"/>
      <c r="N4" s="646"/>
      <c r="O4" s="646"/>
      <c r="P4" s="646"/>
      <c r="Q4" s="647"/>
      <c r="R4" s="648" t="s">
        <v>10</v>
      </c>
      <c r="S4" s="648" t="s">
        <v>4</v>
      </c>
      <c r="T4" s="648"/>
      <c r="U4" s="648"/>
      <c r="V4" s="648"/>
      <c r="W4" s="648"/>
    </row>
    <row r="5" spans="1:23" ht="19.5" customHeight="1">
      <c r="A5" s="655"/>
      <c r="B5" s="658"/>
      <c r="C5" s="655"/>
      <c r="D5" s="655"/>
      <c r="E5" s="648"/>
      <c r="F5" s="648"/>
      <c r="G5" s="648"/>
      <c r="H5" s="650" t="s">
        <v>292</v>
      </c>
      <c r="I5" s="661" t="s">
        <v>4</v>
      </c>
      <c r="J5" s="662"/>
      <c r="K5" s="662"/>
      <c r="L5" s="662"/>
      <c r="M5" s="662"/>
      <c r="N5" s="662"/>
      <c r="O5" s="662"/>
      <c r="P5" s="657"/>
      <c r="Q5" s="649" t="s">
        <v>194</v>
      </c>
      <c r="R5" s="648"/>
      <c r="S5" s="648" t="s">
        <v>306</v>
      </c>
      <c r="T5" s="648" t="s">
        <v>195</v>
      </c>
      <c r="U5" s="648" t="s">
        <v>196</v>
      </c>
      <c r="V5" s="648" t="s">
        <v>197</v>
      </c>
      <c r="W5" s="648" t="s">
        <v>198</v>
      </c>
    </row>
    <row r="6" spans="1:23" ht="16.5" customHeight="1">
      <c r="A6" s="655"/>
      <c r="B6" s="658"/>
      <c r="C6" s="655"/>
      <c r="D6" s="655"/>
      <c r="E6" s="648" t="s">
        <v>10</v>
      </c>
      <c r="F6" s="648" t="s">
        <v>4</v>
      </c>
      <c r="G6" s="648"/>
      <c r="H6" s="651"/>
      <c r="I6" s="648" t="s">
        <v>199</v>
      </c>
      <c r="J6" s="648"/>
      <c r="K6" s="648"/>
      <c r="L6" s="648" t="s">
        <v>200</v>
      </c>
      <c r="M6" s="648"/>
      <c r="N6" s="648"/>
      <c r="O6" s="648" t="s">
        <v>201</v>
      </c>
      <c r="P6" s="648" t="s">
        <v>202</v>
      </c>
      <c r="Q6" s="655"/>
      <c r="R6" s="648"/>
      <c r="S6" s="652"/>
      <c r="T6" s="648"/>
      <c r="U6" s="648"/>
      <c r="V6" s="648"/>
      <c r="W6" s="648"/>
    </row>
    <row r="7" spans="1:23" ht="88.5" customHeight="1">
      <c r="A7" s="656"/>
      <c r="B7" s="659"/>
      <c r="C7" s="655"/>
      <c r="D7" s="655"/>
      <c r="E7" s="649"/>
      <c r="F7" s="156" t="s">
        <v>203</v>
      </c>
      <c r="G7" s="156" t="s">
        <v>204</v>
      </c>
      <c r="H7" s="651"/>
      <c r="I7" s="156" t="s">
        <v>205</v>
      </c>
      <c r="J7" s="156" t="s">
        <v>206</v>
      </c>
      <c r="K7" s="156" t="s">
        <v>207</v>
      </c>
      <c r="L7" s="156" t="s">
        <v>208</v>
      </c>
      <c r="M7" s="156" t="s">
        <v>209</v>
      </c>
      <c r="N7" s="156" t="s">
        <v>210</v>
      </c>
      <c r="O7" s="649"/>
      <c r="P7" s="649"/>
      <c r="Q7" s="655"/>
      <c r="R7" s="649"/>
      <c r="S7" s="653"/>
      <c r="T7" s="649"/>
      <c r="U7" s="649"/>
      <c r="V7" s="649"/>
      <c r="W7" s="649"/>
    </row>
    <row r="8" spans="1:28" ht="19.5" customHeight="1">
      <c r="A8" s="213"/>
      <c r="B8" s="214" t="s">
        <v>211</v>
      </c>
      <c r="C8" s="215">
        <v>1</v>
      </c>
      <c r="D8" s="216">
        <v>2</v>
      </c>
      <c r="E8" s="215">
        <v>3</v>
      </c>
      <c r="F8" s="216">
        <v>4</v>
      </c>
      <c r="G8" s="215">
        <v>5</v>
      </c>
      <c r="H8" s="216">
        <v>6</v>
      </c>
      <c r="I8" s="215">
        <v>7</v>
      </c>
      <c r="J8" s="216">
        <v>8</v>
      </c>
      <c r="K8" s="215">
        <v>9</v>
      </c>
      <c r="L8" s="216">
        <v>10</v>
      </c>
      <c r="M8" s="215">
        <v>11</v>
      </c>
      <c r="N8" s="216">
        <v>12</v>
      </c>
      <c r="O8" s="215">
        <v>13</v>
      </c>
      <c r="P8" s="216">
        <v>14</v>
      </c>
      <c r="Q8" s="215">
        <v>15</v>
      </c>
      <c r="R8" s="216">
        <v>16</v>
      </c>
      <c r="S8" s="215">
        <v>17</v>
      </c>
      <c r="T8" s="216">
        <v>18</v>
      </c>
      <c r="U8" s="215">
        <v>19</v>
      </c>
      <c r="V8" s="216">
        <v>20</v>
      </c>
      <c r="W8" s="215">
        <v>21</v>
      </c>
      <c r="X8" s="5"/>
      <c r="Y8" s="5"/>
      <c r="Z8" s="5"/>
      <c r="AA8" s="5"/>
      <c r="AB8" s="5"/>
    </row>
    <row r="9" spans="1:28" s="219" customFormat="1" ht="17.25" customHeight="1">
      <c r="A9" s="667" t="s">
        <v>212</v>
      </c>
      <c r="B9" s="668"/>
      <c r="C9" s="217">
        <f>C12+C16+C19+C22+C25+C28+C31+C34+C37+C40+C43+C46+C49</f>
        <v>29</v>
      </c>
      <c r="D9" s="217">
        <f aca="true" t="shared" si="0" ref="D9:W9">D12+D16+D19+D22+D25+D28+D31+D34+D37+D40+D43+D46+D49</f>
        <v>1</v>
      </c>
      <c r="E9" s="217">
        <f t="shared" si="0"/>
        <v>28</v>
      </c>
      <c r="F9" s="217">
        <f t="shared" si="0"/>
        <v>0</v>
      </c>
      <c r="G9" s="217">
        <f t="shared" si="0"/>
        <v>28</v>
      </c>
      <c r="H9" s="217">
        <f t="shared" si="0"/>
        <v>28</v>
      </c>
      <c r="I9" s="217">
        <f t="shared" si="0"/>
        <v>6</v>
      </c>
      <c r="J9" s="217">
        <f t="shared" si="0"/>
        <v>0</v>
      </c>
      <c r="K9" s="217">
        <f t="shared" si="0"/>
        <v>0</v>
      </c>
      <c r="L9" s="217">
        <f t="shared" si="0"/>
        <v>1</v>
      </c>
      <c r="M9" s="217">
        <f t="shared" si="0"/>
        <v>2</v>
      </c>
      <c r="N9" s="217">
        <f t="shared" si="0"/>
        <v>0</v>
      </c>
      <c r="O9" s="217">
        <f t="shared" si="0"/>
        <v>1</v>
      </c>
      <c r="P9" s="217">
        <f t="shared" si="0"/>
        <v>18</v>
      </c>
      <c r="Q9" s="217">
        <f t="shared" si="0"/>
        <v>0</v>
      </c>
      <c r="R9" s="217">
        <f t="shared" si="0"/>
        <v>28</v>
      </c>
      <c r="S9" s="217">
        <f t="shared" si="0"/>
        <v>7</v>
      </c>
      <c r="T9" s="217">
        <f t="shared" si="0"/>
        <v>2</v>
      </c>
      <c r="U9" s="217">
        <f t="shared" si="0"/>
        <v>0</v>
      </c>
      <c r="V9" s="217">
        <f t="shared" si="0"/>
        <v>16</v>
      </c>
      <c r="W9" s="217">
        <f t="shared" si="0"/>
        <v>3</v>
      </c>
      <c r="X9" s="218"/>
      <c r="Y9" s="218"/>
      <c r="Z9" s="218"/>
      <c r="AA9" s="218"/>
      <c r="AB9" s="218"/>
    </row>
    <row r="10" spans="1:28" s="219" customFormat="1" ht="17.25" customHeight="1">
      <c r="A10" s="669" t="s">
        <v>213</v>
      </c>
      <c r="B10" s="670"/>
      <c r="C10" s="217">
        <f>C13+C17+C20+C23+C26+C29+C32+C35+C38+C41+C44+C47+C50</f>
        <v>0</v>
      </c>
      <c r="D10" s="217">
        <f aca="true" t="shared" si="1" ref="D10:W10">D13+D17+D20+D23+D26+D29+D32+D35+D38+D41+D44+D47+D50</f>
        <v>0</v>
      </c>
      <c r="E10" s="217">
        <f t="shared" si="1"/>
        <v>0</v>
      </c>
      <c r="F10" s="217">
        <f t="shared" si="1"/>
        <v>0</v>
      </c>
      <c r="G10" s="217">
        <f t="shared" si="1"/>
        <v>0</v>
      </c>
      <c r="H10" s="217">
        <f t="shared" si="1"/>
        <v>0</v>
      </c>
      <c r="I10" s="217">
        <f t="shared" si="1"/>
        <v>0</v>
      </c>
      <c r="J10" s="217">
        <f t="shared" si="1"/>
        <v>0</v>
      </c>
      <c r="K10" s="217">
        <f t="shared" si="1"/>
        <v>0</v>
      </c>
      <c r="L10" s="217">
        <f t="shared" si="1"/>
        <v>0</v>
      </c>
      <c r="M10" s="217">
        <f t="shared" si="1"/>
        <v>0</v>
      </c>
      <c r="N10" s="217">
        <f t="shared" si="1"/>
        <v>0</v>
      </c>
      <c r="O10" s="217">
        <f t="shared" si="1"/>
        <v>0</v>
      </c>
      <c r="P10" s="217">
        <f t="shared" si="1"/>
        <v>0</v>
      </c>
      <c r="Q10" s="217">
        <f t="shared" si="1"/>
        <v>0</v>
      </c>
      <c r="R10" s="217">
        <f t="shared" si="1"/>
        <v>0</v>
      </c>
      <c r="S10" s="217">
        <f t="shared" si="1"/>
        <v>0</v>
      </c>
      <c r="T10" s="217">
        <f t="shared" si="1"/>
        <v>0</v>
      </c>
      <c r="U10" s="217">
        <f t="shared" si="1"/>
        <v>0</v>
      </c>
      <c r="V10" s="217">
        <f t="shared" si="1"/>
        <v>0</v>
      </c>
      <c r="W10" s="217">
        <f t="shared" si="1"/>
        <v>0</v>
      </c>
      <c r="X10" s="218"/>
      <c r="Y10" s="218"/>
      <c r="Z10" s="218"/>
      <c r="AA10" s="218"/>
      <c r="AB10" s="218"/>
    </row>
    <row r="11" spans="1:28" s="109" customFormat="1" ht="17.25" customHeight="1">
      <c r="A11" s="372" t="s">
        <v>0</v>
      </c>
      <c r="B11" s="373" t="s">
        <v>214</v>
      </c>
      <c r="C11" s="217">
        <f>SUM(C12:C13)</f>
        <v>7</v>
      </c>
      <c r="D11" s="217">
        <f aca="true" t="shared" si="2" ref="D11:W11">SUM(D12:D13)</f>
        <v>0</v>
      </c>
      <c r="E11" s="217">
        <f t="shared" si="2"/>
        <v>7</v>
      </c>
      <c r="F11" s="217">
        <f t="shared" si="2"/>
        <v>0</v>
      </c>
      <c r="G11" s="217">
        <f t="shared" si="2"/>
        <v>7</v>
      </c>
      <c r="H11" s="217">
        <f t="shared" si="2"/>
        <v>7</v>
      </c>
      <c r="I11" s="217">
        <f t="shared" si="2"/>
        <v>6</v>
      </c>
      <c r="J11" s="217">
        <f t="shared" si="2"/>
        <v>0</v>
      </c>
      <c r="K11" s="217">
        <f t="shared" si="2"/>
        <v>0</v>
      </c>
      <c r="L11" s="217">
        <f t="shared" si="2"/>
        <v>0</v>
      </c>
      <c r="M11" s="217">
        <f t="shared" si="2"/>
        <v>1</v>
      </c>
      <c r="N11" s="217">
        <f t="shared" si="2"/>
        <v>0</v>
      </c>
      <c r="O11" s="217">
        <f t="shared" si="2"/>
        <v>0</v>
      </c>
      <c r="P11" s="217">
        <f t="shared" si="2"/>
        <v>0</v>
      </c>
      <c r="Q11" s="217">
        <f t="shared" si="2"/>
        <v>0</v>
      </c>
      <c r="R11" s="217">
        <f t="shared" si="2"/>
        <v>7</v>
      </c>
      <c r="S11" s="217">
        <f t="shared" si="2"/>
        <v>0</v>
      </c>
      <c r="T11" s="217">
        <f t="shared" si="2"/>
        <v>0</v>
      </c>
      <c r="U11" s="217">
        <f t="shared" si="2"/>
        <v>0</v>
      </c>
      <c r="V11" s="217">
        <f t="shared" si="2"/>
        <v>6</v>
      </c>
      <c r="W11" s="217">
        <f t="shared" si="2"/>
        <v>1</v>
      </c>
      <c r="X11" s="111"/>
      <c r="Y11" s="111"/>
      <c r="Z11" s="111"/>
      <c r="AA11" s="111"/>
      <c r="AB11" s="111"/>
    </row>
    <row r="12" spans="1:28" s="109" customFormat="1" ht="17.25" customHeight="1">
      <c r="A12" s="220" t="s">
        <v>13</v>
      </c>
      <c r="B12" s="221" t="s">
        <v>215</v>
      </c>
      <c r="C12" s="222">
        <v>7</v>
      </c>
      <c r="D12" s="222"/>
      <c r="E12" s="217">
        <f aca="true" t="shared" si="3" ref="E12:E50">F12+G12</f>
        <v>7</v>
      </c>
      <c r="F12" s="222"/>
      <c r="G12" s="223">
        <v>7</v>
      </c>
      <c r="H12" s="217">
        <f aca="true" t="shared" si="4" ref="H12:H50">SUM(I12:P12)</f>
        <v>7</v>
      </c>
      <c r="I12" s="222">
        <v>6</v>
      </c>
      <c r="J12" s="222"/>
      <c r="K12" s="222"/>
      <c r="L12" s="224"/>
      <c r="M12" s="224">
        <v>1</v>
      </c>
      <c r="N12" s="222"/>
      <c r="O12" s="224"/>
      <c r="P12" s="224"/>
      <c r="Q12" s="225"/>
      <c r="R12" s="222">
        <f>SUM(S12:W12)</f>
        <v>7</v>
      </c>
      <c r="S12" s="224"/>
      <c r="T12" s="224"/>
      <c r="U12" s="224"/>
      <c r="V12" s="224">
        <v>6</v>
      </c>
      <c r="W12" s="224">
        <v>1</v>
      </c>
      <c r="X12" s="111"/>
      <c r="Y12" s="111"/>
      <c r="Z12" s="111"/>
      <c r="AA12" s="111"/>
      <c r="AB12" s="111"/>
    </row>
    <row r="13" spans="1:28" s="109" customFormat="1" ht="17.25" customHeight="1">
      <c r="A13" s="220" t="s">
        <v>14</v>
      </c>
      <c r="B13" s="221" t="s">
        <v>216</v>
      </c>
      <c r="C13" s="222"/>
      <c r="D13" s="222"/>
      <c r="E13" s="217">
        <f t="shared" si="3"/>
        <v>0</v>
      </c>
      <c r="F13" s="222"/>
      <c r="G13" s="223"/>
      <c r="H13" s="217">
        <f t="shared" si="4"/>
        <v>0</v>
      </c>
      <c r="I13" s="222"/>
      <c r="J13" s="222"/>
      <c r="K13" s="222"/>
      <c r="L13" s="224"/>
      <c r="M13" s="224"/>
      <c r="N13" s="222"/>
      <c r="O13" s="224"/>
      <c r="P13" s="224"/>
      <c r="Q13" s="225"/>
      <c r="R13" s="222">
        <f>SUM(S13:W13)</f>
        <v>0</v>
      </c>
      <c r="S13" s="224"/>
      <c r="T13" s="224"/>
      <c r="U13" s="224"/>
      <c r="V13" s="224"/>
      <c r="W13" s="224"/>
      <c r="X13" s="111"/>
      <c r="Y13" s="111"/>
      <c r="Z13" s="111"/>
      <c r="AA13" s="111"/>
      <c r="AB13" s="111"/>
    </row>
    <row r="14" spans="1:28" s="109" customFormat="1" ht="17.25" customHeight="1">
      <c r="A14" s="220" t="s">
        <v>1</v>
      </c>
      <c r="B14" s="373" t="s">
        <v>8</v>
      </c>
      <c r="C14" s="226"/>
      <c r="D14" s="226"/>
      <c r="E14" s="217">
        <f t="shared" si="3"/>
        <v>0</v>
      </c>
      <c r="F14" s="226"/>
      <c r="G14" s="227"/>
      <c r="H14" s="217">
        <f t="shared" si="4"/>
        <v>0</v>
      </c>
      <c r="I14" s="226"/>
      <c r="J14" s="226"/>
      <c r="K14" s="226"/>
      <c r="L14" s="227"/>
      <c r="M14" s="227"/>
      <c r="N14" s="226"/>
      <c r="O14" s="227"/>
      <c r="P14" s="227"/>
      <c r="Q14" s="225"/>
      <c r="R14" s="222">
        <f>SUM(S14:W14)</f>
        <v>0</v>
      </c>
      <c r="S14" s="227"/>
      <c r="T14" s="227"/>
      <c r="U14" s="227"/>
      <c r="V14" s="227"/>
      <c r="W14" s="227"/>
      <c r="X14" s="111"/>
      <c r="Y14" s="111"/>
      <c r="Z14" s="111"/>
      <c r="AA14" s="111"/>
      <c r="AB14" s="111"/>
    </row>
    <row r="15" spans="1:28" s="109" customFormat="1" ht="17.25" customHeight="1">
      <c r="A15" s="220" t="s">
        <v>13</v>
      </c>
      <c r="B15" s="373" t="s">
        <v>334</v>
      </c>
      <c r="C15" s="217">
        <f aca="true" t="shared" si="5" ref="C15:W15">SUM(C16:C17)</f>
        <v>1</v>
      </c>
      <c r="D15" s="217">
        <f t="shared" si="5"/>
        <v>0</v>
      </c>
      <c r="E15" s="217">
        <f t="shared" si="5"/>
        <v>1</v>
      </c>
      <c r="F15" s="217">
        <f t="shared" si="5"/>
        <v>0</v>
      </c>
      <c r="G15" s="217">
        <f t="shared" si="5"/>
        <v>1</v>
      </c>
      <c r="H15" s="217">
        <f t="shared" si="5"/>
        <v>1</v>
      </c>
      <c r="I15" s="217">
        <f t="shared" si="5"/>
        <v>0</v>
      </c>
      <c r="J15" s="217">
        <f t="shared" si="5"/>
        <v>0</v>
      </c>
      <c r="K15" s="217">
        <f t="shared" si="5"/>
        <v>0</v>
      </c>
      <c r="L15" s="217">
        <f t="shared" si="5"/>
        <v>0</v>
      </c>
      <c r="M15" s="217">
        <f t="shared" si="5"/>
        <v>0</v>
      </c>
      <c r="N15" s="217">
        <f t="shared" si="5"/>
        <v>0</v>
      </c>
      <c r="O15" s="217">
        <f t="shared" si="5"/>
        <v>0</v>
      </c>
      <c r="P15" s="217">
        <f t="shared" si="5"/>
        <v>1</v>
      </c>
      <c r="Q15" s="217">
        <f t="shared" si="5"/>
        <v>0</v>
      </c>
      <c r="R15" s="217">
        <f t="shared" si="5"/>
        <v>1</v>
      </c>
      <c r="S15" s="217">
        <f t="shared" si="5"/>
        <v>1</v>
      </c>
      <c r="T15" s="217">
        <f t="shared" si="5"/>
        <v>0</v>
      </c>
      <c r="U15" s="217">
        <f t="shared" si="5"/>
        <v>0</v>
      </c>
      <c r="V15" s="217">
        <f t="shared" si="5"/>
        <v>0</v>
      </c>
      <c r="W15" s="217">
        <f t="shared" si="5"/>
        <v>0</v>
      </c>
      <c r="X15" s="111"/>
      <c r="Y15" s="111"/>
      <c r="Z15" s="111"/>
      <c r="AA15" s="111"/>
      <c r="AB15" s="111"/>
    </row>
    <row r="16" spans="1:28" s="109" customFormat="1" ht="17.25" customHeight="1">
      <c r="A16" s="228" t="s">
        <v>15</v>
      </c>
      <c r="B16" s="221" t="s">
        <v>215</v>
      </c>
      <c r="C16" s="226">
        <v>1</v>
      </c>
      <c r="D16" s="226"/>
      <c r="E16" s="217">
        <f t="shared" si="3"/>
        <v>1</v>
      </c>
      <c r="F16" s="226"/>
      <c r="G16" s="227">
        <v>1</v>
      </c>
      <c r="H16" s="217">
        <f t="shared" si="4"/>
        <v>1</v>
      </c>
      <c r="I16" s="226"/>
      <c r="J16" s="226"/>
      <c r="K16" s="226"/>
      <c r="L16" s="227"/>
      <c r="M16" s="227"/>
      <c r="N16" s="226"/>
      <c r="O16" s="227"/>
      <c r="P16" s="227">
        <v>1</v>
      </c>
      <c r="Q16" s="225"/>
      <c r="R16" s="222">
        <f>SUM(S16:W16)</f>
        <v>1</v>
      </c>
      <c r="S16" s="227">
        <v>1</v>
      </c>
      <c r="T16" s="227"/>
      <c r="U16" s="227"/>
      <c r="V16" s="227"/>
      <c r="W16" s="227"/>
      <c r="X16" s="111"/>
      <c r="Y16" s="111"/>
      <c r="Z16" s="111"/>
      <c r="AA16" s="111"/>
      <c r="AB16" s="111"/>
    </row>
    <row r="17" spans="1:28" s="107" customFormat="1" ht="17.25" customHeight="1">
      <c r="A17" s="228" t="s">
        <v>16</v>
      </c>
      <c r="B17" s="221" t="s">
        <v>216</v>
      </c>
      <c r="C17" s="226"/>
      <c r="D17" s="226"/>
      <c r="E17" s="217">
        <f t="shared" si="3"/>
        <v>0</v>
      </c>
      <c r="F17" s="226"/>
      <c r="G17" s="227"/>
      <c r="H17" s="217">
        <f t="shared" si="4"/>
        <v>0</v>
      </c>
      <c r="I17" s="226"/>
      <c r="J17" s="226"/>
      <c r="K17" s="226"/>
      <c r="L17" s="227"/>
      <c r="M17" s="227"/>
      <c r="N17" s="226"/>
      <c r="O17" s="227"/>
      <c r="P17" s="227"/>
      <c r="Q17" s="225"/>
      <c r="R17" s="222">
        <f>SUM(S17:W17)</f>
        <v>0</v>
      </c>
      <c r="S17" s="227"/>
      <c r="T17" s="227"/>
      <c r="U17" s="227"/>
      <c r="V17" s="227"/>
      <c r="W17" s="227"/>
      <c r="X17" s="229"/>
      <c r="Y17" s="229"/>
      <c r="Z17" s="229"/>
      <c r="AA17" s="229"/>
      <c r="AB17" s="229"/>
    </row>
    <row r="18" spans="1:28" s="109" customFormat="1" ht="17.25" customHeight="1">
      <c r="A18" s="372" t="s">
        <v>14</v>
      </c>
      <c r="B18" s="373" t="s">
        <v>335</v>
      </c>
      <c r="C18" s="217">
        <f aca="true" t="shared" si="6" ref="C18:W18">SUM(C19:C20)</f>
        <v>1</v>
      </c>
      <c r="D18" s="217">
        <f t="shared" si="6"/>
        <v>0</v>
      </c>
      <c r="E18" s="217">
        <f t="shared" si="6"/>
        <v>1</v>
      </c>
      <c r="F18" s="217">
        <f t="shared" si="6"/>
        <v>0</v>
      </c>
      <c r="G18" s="217">
        <f t="shared" si="6"/>
        <v>1</v>
      </c>
      <c r="H18" s="217">
        <f t="shared" si="6"/>
        <v>1</v>
      </c>
      <c r="I18" s="217">
        <f t="shared" si="6"/>
        <v>0</v>
      </c>
      <c r="J18" s="217">
        <f t="shared" si="6"/>
        <v>0</v>
      </c>
      <c r="K18" s="217">
        <f t="shared" si="6"/>
        <v>0</v>
      </c>
      <c r="L18" s="217">
        <f t="shared" si="6"/>
        <v>0</v>
      </c>
      <c r="M18" s="217">
        <f t="shared" si="6"/>
        <v>0</v>
      </c>
      <c r="N18" s="217">
        <f t="shared" si="6"/>
        <v>0</v>
      </c>
      <c r="O18" s="217">
        <f t="shared" si="6"/>
        <v>0</v>
      </c>
      <c r="P18" s="217">
        <f t="shared" si="6"/>
        <v>1</v>
      </c>
      <c r="Q18" s="217">
        <f t="shared" si="6"/>
        <v>0</v>
      </c>
      <c r="R18" s="217">
        <f t="shared" si="6"/>
        <v>1</v>
      </c>
      <c r="S18" s="217">
        <f t="shared" si="6"/>
        <v>1</v>
      </c>
      <c r="T18" s="217">
        <f t="shared" si="6"/>
        <v>0</v>
      </c>
      <c r="U18" s="217">
        <f t="shared" si="6"/>
        <v>0</v>
      </c>
      <c r="V18" s="217">
        <f t="shared" si="6"/>
        <v>0</v>
      </c>
      <c r="W18" s="217">
        <f t="shared" si="6"/>
        <v>0</v>
      </c>
      <c r="X18" s="111"/>
      <c r="Y18" s="111"/>
      <c r="Z18" s="111"/>
      <c r="AA18" s="111"/>
      <c r="AB18" s="111"/>
    </row>
    <row r="19" spans="1:28" s="109" customFormat="1" ht="17.25" customHeight="1">
      <c r="A19" s="230" t="s">
        <v>17</v>
      </c>
      <c r="B19" s="221" t="s">
        <v>215</v>
      </c>
      <c r="C19" s="226">
        <v>1</v>
      </c>
      <c r="D19" s="226"/>
      <c r="E19" s="217">
        <v>1</v>
      </c>
      <c r="F19" s="226"/>
      <c r="G19" s="227">
        <v>1</v>
      </c>
      <c r="H19" s="217">
        <f t="shared" si="4"/>
        <v>1</v>
      </c>
      <c r="I19" s="226"/>
      <c r="J19" s="226"/>
      <c r="K19" s="226"/>
      <c r="L19" s="227"/>
      <c r="M19" s="227"/>
      <c r="N19" s="226"/>
      <c r="O19" s="227"/>
      <c r="P19" s="227">
        <v>1</v>
      </c>
      <c r="Q19" s="225"/>
      <c r="R19" s="226">
        <f>SUM(S19:W19)</f>
        <v>1</v>
      </c>
      <c r="S19" s="227">
        <v>1</v>
      </c>
      <c r="T19" s="227"/>
      <c r="U19" s="227"/>
      <c r="V19" s="227"/>
      <c r="W19" s="227"/>
      <c r="X19" s="111"/>
      <c r="Y19" s="111"/>
      <c r="Z19" s="111"/>
      <c r="AA19" s="111"/>
      <c r="AB19" s="111"/>
    </row>
    <row r="20" spans="1:23" s="107" customFormat="1" ht="17.25" customHeight="1">
      <c r="A20" s="230" t="s">
        <v>18</v>
      </c>
      <c r="B20" s="221" t="s">
        <v>216</v>
      </c>
      <c r="C20" s="226"/>
      <c r="D20" s="226"/>
      <c r="E20" s="217">
        <f t="shared" si="3"/>
        <v>0</v>
      </c>
      <c r="F20" s="226"/>
      <c r="G20" s="227"/>
      <c r="H20" s="217">
        <f t="shared" si="4"/>
        <v>0</v>
      </c>
      <c r="I20" s="226"/>
      <c r="J20" s="226"/>
      <c r="K20" s="226"/>
      <c r="L20" s="227"/>
      <c r="M20" s="227"/>
      <c r="N20" s="226"/>
      <c r="O20" s="227"/>
      <c r="P20" s="227"/>
      <c r="Q20" s="225"/>
      <c r="R20" s="226">
        <f>SUM(S20:W20)</f>
        <v>0</v>
      </c>
      <c r="S20" s="227"/>
      <c r="T20" s="227"/>
      <c r="U20" s="227"/>
      <c r="V20" s="227"/>
      <c r="W20" s="227"/>
    </row>
    <row r="21" spans="1:28" s="109" customFormat="1" ht="17.25" customHeight="1">
      <c r="A21" s="220" t="s">
        <v>19</v>
      </c>
      <c r="B21" s="373" t="s">
        <v>337</v>
      </c>
      <c r="C21" s="217">
        <f aca="true" t="shared" si="7" ref="C21:W21">SUM(C22:C23)</f>
        <v>5</v>
      </c>
      <c r="D21" s="217">
        <f t="shared" si="7"/>
        <v>1</v>
      </c>
      <c r="E21" s="217">
        <f t="shared" si="7"/>
        <v>4</v>
      </c>
      <c r="F21" s="217">
        <f t="shared" si="7"/>
        <v>0</v>
      </c>
      <c r="G21" s="217">
        <f t="shared" si="7"/>
        <v>4</v>
      </c>
      <c r="H21" s="217">
        <f t="shared" si="7"/>
        <v>4</v>
      </c>
      <c r="I21" s="217">
        <f t="shared" si="7"/>
        <v>0</v>
      </c>
      <c r="J21" s="217">
        <f t="shared" si="7"/>
        <v>0</v>
      </c>
      <c r="K21" s="217">
        <f t="shared" si="7"/>
        <v>0</v>
      </c>
      <c r="L21" s="217">
        <f t="shared" si="7"/>
        <v>0</v>
      </c>
      <c r="M21" s="217">
        <f t="shared" si="7"/>
        <v>0</v>
      </c>
      <c r="N21" s="217">
        <f t="shared" si="7"/>
        <v>0</v>
      </c>
      <c r="O21" s="217">
        <f t="shared" si="7"/>
        <v>0</v>
      </c>
      <c r="P21" s="217">
        <f t="shared" si="7"/>
        <v>4</v>
      </c>
      <c r="Q21" s="217">
        <f t="shared" si="7"/>
        <v>0</v>
      </c>
      <c r="R21" s="217">
        <f t="shared" si="7"/>
        <v>4</v>
      </c>
      <c r="S21" s="217">
        <f t="shared" si="7"/>
        <v>3</v>
      </c>
      <c r="T21" s="217">
        <f t="shared" si="7"/>
        <v>0</v>
      </c>
      <c r="U21" s="217">
        <f t="shared" si="7"/>
        <v>0</v>
      </c>
      <c r="V21" s="217">
        <f t="shared" si="7"/>
        <v>0</v>
      </c>
      <c r="W21" s="217">
        <f t="shared" si="7"/>
        <v>1</v>
      </c>
      <c r="X21" s="111"/>
      <c r="Y21" s="111"/>
      <c r="Z21" s="111"/>
      <c r="AA21" s="111"/>
      <c r="AB21" s="111"/>
    </row>
    <row r="22" spans="1:28" s="109" customFormat="1" ht="17.25" customHeight="1">
      <c r="A22" s="220" t="s">
        <v>47</v>
      </c>
      <c r="B22" s="221" t="s">
        <v>215</v>
      </c>
      <c r="C22" s="226">
        <v>5</v>
      </c>
      <c r="D22" s="226">
        <v>1</v>
      </c>
      <c r="E22" s="217">
        <f t="shared" si="3"/>
        <v>4</v>
      </c>
      <c r="F22" s="226"/>
      <c r="G22" s="227">
        <v>4</v>
      </c>
      <c r="H22" s="217">
        <f t="shared" si="4"/>
        <v>4</v>
      </c>
      <c r="I22" s="226"/>
      <c r="J22" s="226"/>
      <c r="K22" s="226"/>
      <c r="L22" s="227"/>
      <c r="M22" s="227"/>
      <c r="N22" s="226"/>
      <c r="O22" s="227"/>
      <c r="P22" s="227">
        <v>4</v>
      </c>
      <c r="Q22" s="225"/>
      <c r="R22" s="226">
        <f>SUM(S22:W22)</f>
        <v>4</v>
      </c>
      <c r="S22" s="227">
        <v>3</v>
      </c>
      <c r="T22" s="227"/>
      <c r="U22" s="227"/>
      <c r="V22" s="227"/>
      <c r="W22" s="227">
        <v>1</v>
      </c>
      <c r="X22" s="111"/>
      <c r="Y22" s="111"/>
      <c r="Z22" s="111"/>
      <c r="AA22" s="111"/>
      <c r="AB22" s="111"/>
    </row>
    <row r="23" spans="1:28" s="107" customFormat="1" ht="17.25" customHeight="1">
      <c r="A23" s="220" t="s">
        <v>48</v>
      </c>
      <c r="B23" s="221" t="s">
        <v>216</v>
      </c>
      <c r="C23" s="226"/>
      <c r="D23" s="226"/>
      <c r="E23" s="217">
        <f t="shared" si="3"/>
        <v>0</v>
      </c>
      <c r="F23" s="226"/>
      <c r="G23" s="227"/>
      <c r="H23" s="217">
        <f t="shared" si="4"/>
        <v>0</v>
      </c>
      <c r="I23" s="226"/>
      <c r="J23" s="226"/>
      <c r="K23" s="226"/>
      <c r="L23" s="227"/>
      <c r="M23" s="227"/>
      <c r="N23" s="226"/>
      <c r="O23" s="227"/>
      <c r="P23" s="227"/>
      <c r="Q23" s="225"/>
      <c r="R23" s="226">
        <f>SUM(S23:W23)</f>
        <v>0</v>
      </c>
      <c r="S23" s="227"/>
      <c r="T23" s="227"/>
      <c r="U23" s="227"/>
      <c r="V23" s="227"/>
      <c r="W23" s="227"/>
      <c r="X23" s="229"/>
      <c r="Y23" s="229"/>
      <c r="Z23" s="229"/>
      <c r="AA23" s="229"/>
      <c r="AB23" s="229"/>
    </row>
    <row r="24" spans="1:28" s="109" customFormat="1" ht="17.25" customHeight="1">
      <c r="A24" s="372" t="s">
        <v>22</v>
      </c>
      <c r="B24" s="373" t="s">
        <v>339</v>
      </c>
      <c r="C24" s="217">
        <f aca="true" t="shared" si="8" ref="C24:W24">SUM(C25:C26)</f>
        <v>3</v>
      </c>
      <c r="D24" s="217">
        <f t="shared" si="8"/>
        <v>0</v>
      </c>
      <c r="E24" s="217">
        <f t="shared" si="8"/>
        <v>3</v>
      </c>
      <c r="F24" s="217">
        <f t="shared" si="8"/>
        <v>0</v>
      </c>
      <c r="G24" s="217">
        <f t="shared" si="8"/>
        <v>3</v>
      </c>
      <c r="H24" s="217">
        <f t="shared" si="8"/>
        <v>3</v>
      </c>
      <c r="I24" s="217">
        <f t="shared" si="8"/>
        <v>0</v>
      </c>
      <c r="J24" s="217">
        <f t="shared" si="8"/>
        <v>0</v>
      </c>
      <c r="K24" s="217">
        <f t="shared" si="8"/>
        <v>0</v>
      </c>
      <c r="L24" s="217">
        <f t="shared" si="8"/>
        <v>0</v>
      </c>
      <c r="M24" s="217">
        <f t="shared" si="8"/>
        <v>0</v>
      </c>
      <c r="N24" s="217">
        <f t="shared" si="8"/>
        <v>0</v>
      </c>
      <c r="O24" s="217">
        <f t="shared" si="8"/>
        <v>0</v>
      </c>
      <c r="P24" s="217">
        <f t="shared" si="8"/>
        <v>3</v>
      </c>
      <c r="Q24" s="217">
        <f t="shared" si="8"/>
        <v>0</v>
      </c>
      <c r="R24" s="217">
        <f t="shared" si="8"/>
        <v>3</v>
      </c>
      <c r="S24" s="217">
        <f t="shared" si="8"/>
        <v>0</v>
      </c>
      <c r="T24" s="217">
        <f t="shared" si="8"/>
        <v>1</v>
      </c>
      <c r="U24" s="217">
        <f t="shared" si="8"/>
        <v>0</v>
      </c>
      <c r="V24" s="217">
        <f t="shared" si="8"/>
        <v>2</v>
      </c>
      <c r="W24" s="217">
        <f t="shared" si="8"/>
        <v>0</v>
      </c>
      <c r="X24" s="111"/>
      <c r="Y24" s="111"/>
      <c r="Z24" s="111"/>
      <c r="AA24" s="111"/>
      <c r="AB24" s="111"/>
    </row>
    <row r="25" spans="1:28" s="109" customFormat="1" ht="17.25" customHeight="1">
      <c r="A25" s="230" t="s">
        <v>49</v>
      </c>
      <c r="B25" s="221" t="s">
        <v>215</v>
      </c>
      <c r="C25" s="226">
        <v>3</v>
      </c>
      <c r="D25" s="226"/>
      <c r="E25" s="217">
        <f t="shared" si="3"/>
        <v>3</v>
      </c>
      <c r="F25" s="226"/>
      <c r="G25" s="227">
        <v>3</v>
      </c>
      <c r="H25" s="217">
        <f t="shared" si="4"/>
        <v>3</v>
      </c>
      <c r="I25" s="226"/>
      <c r="J25" s="226"/>
      <c r="K25" s="226"/>
      <c r="L25" s="227">
        <v>0</v>
      </c>
      <c r="M25" s="227"/>
      <c r="N25" s="226"/>
      <c r="O25" s="227"/>
      <c r="P25" s="227">
        <v>3</v>
      </c>
      <c r="Q25" s="225"/>
      <c r="R25" s="226">
        <f>SUM(S25:W25)</f>
        <v>3</v>
      </c>
      <c r="S25" s="227"/>
      <c r="T25" s="227">
        <v>1</v>
      </c>
      <c r="U25" s="227"/>
      <c r="V25" s="227">
        <v>2</v>
      </c>
      <c r="W25" s="227"/>
      <c r="X25" s="111"/>
      <c r="Y25" s="111"/>
      <c r="Z25" s="111"/>
      <c r="AA25" s="111"/>
      <c r="AB25" s="111"/>
    </row>
    <row r="26" spans="1:23" s="107" customFormat="1" ht="17.25" customHeight="1">
      <c r="A26" s="230" t="s">
        <v>50</v>
      </c>
      <c r="B26" s="221" t="s">
        <v>216</v>
      </c>
      <c r="C26" s="226"/>
      <c r="D26" s="226"/>
      <c r="E26" s="217">
        <f t="shared" si="3"/>
        <v>0</v>
      </c>
      <c r="F26" s="226"/>
      <c r="G26" s="227"/>
      <c r="H26" s="217">
        <f t="shared" si="4"/>
        <v>0</v>
      </c>
      <c r="I26" s="226"/>
      <c r="J26" s="226"/>
      <c r="K26" s="226"/>
      <c r="L26" s="227"/>
      <c r="M26" s="227"/>
      <c r="N26" s="226"/>
      <c r="O26" s="227"/>
      <c r="P26" s="227"/>
      <c r="Q26" s="225"/>
      <c r="R26" s="226">
        <f>SUM(S26:W26)</f>
        <v>0</v>
      </c>
      <c r="S26" s="227"/>
      <c r="T26" s="227"/>
      <c r="U26" s="227"/>
      <c r="V26" s="227"/>
      <c r="W26" s="227"/>
    </row>
    <row r="27" spans="1:28" s="109" customFormat="1" ht="17.25" customHeight="1">
      <c r="A27" s="220" t="s">
        <v>23</v>
      </c>
      <c r="B27" s="373" t="s">
        <v>341</v>
      </c>
      <c r="C27" s="217">
        <f aca="true" t="shared" si="9" ref="C27:W27">SUM(C28:C29)</f>
        <v>0</v>
      </c>
      <c r="D27" s="217">
        <f t="shared" si="9"/>
        <v>0</v>
      </c>
      <c r="E27" s="217">
        <f t="shared" si="9"/>
        <v>0</v>
      </c>
      <c r="F27" s="217">
        <f t="shared" si="9"/>
        <v>0</v>
      </c>
      <c r="G27" s="217">
        <f t="shared" si="9"/>
        <v>0</v>
      </c>
      <c r="H27" s="217">
        <f t="shared" si="9"/>
        <v>0</v>
      </c>
      <c r="I27" s="217">
        <f t="shared" si="9"/>
        <v>0</v>
      </c>
      <c r="J27" s="217">
        <f t="shared" si="9"/>
        <v>0</v>
      </c>
      <c r="K27" s="217">
        <f t="shared" si="9"/>
        <v>0</v>
      </c>
      <c r="L27" s="217">
        <f t="shared" si="9"/>
        <v>0</v>
      </c>
      <c r="M27" s="217">
        <f t="shared" si="9"/>
        <v>0</v>
      </c>
      <c r="N27" s="217">
        <f t="shared" si="9"/>
        <v>0</v>
      </c>
      <c r="O27" s="217">
        <f t="shared" si="9"/>
        <v>0</v>
      </c>
      <c r="P27" s="217">
        <f t="shared" si="9"/>
        <v>0</v>
      </c>
      <c r="Q27" s="217">
        <f t="shared" si="9"/>
        <v>0</v>
      </c>
      <c r="R27" s="217">
        <f t="shared" si="9"/>
        <v>0</v>
      </c>
      <c r="S27" s="217">
        <f t="shared" si="9"/>
        <v>0</v>
      </c>
      <c r="T27" s="217">
        <f t="shared" si="9"/>
        <v>0</v>
      </c>
      <c r="U27" s="217">
        <f t="shared" si="9"/>
        <v>0</v>
      </c>
      <c r="V27" s="217">
        <f t="shared" si="9"/>
        <v>0</v>
      </c>
      <c r="W27" s="217">
        <f t="shared" si="9"/>
        <v>0</v>
      </c>
      <c r="X27" s="111"/>
      <c r="Y27" s="111"/>
      <c r="Z27" s="111"/>
      <c r="AA27" s="111"/>
      <c r="AB27" s="111"/>
    </row>
    <row r="28" spans="1:28" s="109" customFormat="1" ht="17.25" customHeight="1">
      <c r="A28" s="220" t="s">
        <v>76</v>
      </c>
      <c r="B28" s="221" t="s">
        <v>215</v>
      </c>
      <c r="C28" s="226"/>
      <c r="D28" s="226"/>
      <c r="E28" s="217">
        <f t="shared" si="3"/>
        <v>0</v>
      </c>
      <c r="F28" s="226"/>
      <c r="G28" s="227"/>
      <c r="H28" s="217">
        <f t="shared" si="4"/>
        <v>0</v>
      </c>
      <c r="I28" s="226"/>
      <c r="J28" s="226"/>
      <c r="K28" s="226"/>
      <c r="L28" s="227"/>
      <c r="M28" s="227"/>
      <c r="N28" s="226"/>
      <c r="O28" s="227"/>
      <c r="P28" s="227"/>
      <c r="Q28" s="225"/>
      <c r="R28" s="226">
        <f>SUM(S28:W28)</f>
        <v>0</v>
      </c>
      <c r="S28" s="227"/>
      <c r="T28" s="227"/>
      <c r="U28" s="227"/>
      <c r="V28" s="227"/>
      <c r="W28" s="227"/>
      <c r="X28" s="111"/>
      <c r="Y28" s="111"/>
      <c r="Z28" s="111"/>
      <c r="AA28" s="111"/>
      <c r="AB28" s="111"/>
    </row>
    <row r="29" spans="1:28" s="107" customFormat="1" ht="17.25" customHeight="1">
      <c r="A29" s="220" t="s">
        <v>51</v>
      </c>
      <c r="B29" s="221" t="s">
        <v>216</v>
      </c>
      <c r="C29" s="226"/>
      <c r="D29" s="226"/>
      <c r="E29" s="217">
        <f t="shared" si="3"/>
        <v>0</v>
      </c>
      <c r="F29" s="226"/>
      <c r="G29" s="227"/>
      <c r="H29" s="217">
        <f t="shared" si="4"/>
        <v>0</v>
      </c>
      <c r="I29" s="226"/>
      <c r="J29" s="226"/>
      <c r="K29" s="226"/>
      <c r="L29" s="227"/>
      <c r="M29" s="227"/>
      <c r="N29" s="226"/>
      <c r="O29" s="227"/>
      <c r="P29" s="227"/>
      <c r="Q29" s="225"/>
      <c r="R29" s="226">
        <f>SUM(S29:W29)</f>
        <v>0</v>
      </c>
      <c r="S29" s="227"/>
      <c r="T29" s="227"/>
      <c r="U29" s="227"/>
      <c r="V29" s="227"/>
      <c r="W29" s="227"/>
      <c r="X29" s="229"/>
      <c r="Y29" s="229"/>
      <c r="Z29" s="229"/>
      <c r="AA29" s="229"/>
      <c r="AB29" s="229"/>
    </row>
    <row r="30" spans="1:28" s="109" customFormat="1" ht="17.25" customHeight="1">
      <c r="A30" s="372" t="s">
        <v>24</v>
      </c>
      <c r="B30" s="373" t="s">
        <v>343</v>
      </c>
      <c r="C30" s="217">
        <f aca="true" t="shared" si="10" ref="C30:W30">SUM(C31:C32)</f>
        <v>1</v>
      </c>
      <c r="D30" s="217">
        <f t="shared" si="10"/>
        <v>0</v>
      </c>
      <c r="E30" s="217">
        <f t="shared" si="10"/>
        <v>1</v>
      </c>
      <c r="F30" s="217">
        <f t="shared" si="10"/>
        <v>0</v>
      </c>
      <c r="G30" s="217">
        <f t="shared" si="10"/>
        <v>1</v>
      </c>
      <c r="H30" s="217">
        <f t="shared" si="10"/>
        <v>1</v>
      </c>
      <c r="I30" s="217">
        <f t="shared" si="10"/>
        <v>0</v>
      </c>
      <c r="J30" s="217">
        <f t="shared" si="10"/>
        <v>0</v>
      </c>
      <c r="K30" s="217">
        <f t="shared" si="10"/>
        <v>0</v>
      </c>
      <c r="L30" s="217">
        <f t="shared" si="10"/>
        <v>0</v>
      </c>
      <c r="M30" s="217">
        <f t="shared" si="10"/>
        <v>0</v>
      </c>
      <c r="N30" s="217">
        <f t="shared" si="10"/>
        <v>0</v>
      </c>
      <c r="O30" s="217">
        <f t="shared" si="10"/>
        <v>1</v>
      </c>
      <c r="P30" s="217">
        <f t="shared" si="10"/>
        <v>0</v>
      </c>
      <c r="Q30" s="217">
        <f t="shared" si="10"/>
        <v>0</v>
      </c>
      <c r="R30" s="217">
        <f t="shared" si="10"/>
        <v>1</v>
      </c>
      <c r="S30" s="217">
        <f t="shared" si="10"/>
        <v>0</v>
      </c>
      <c r="T30" s="217">
        <f t="shared" si="10"/>
        <v>0</v>
      </c>
      <c r="U30" s="217">
        <f t="shared" si="10"/>
        <v>0</v>
      </c>
      <c r="V30" s="217">
        <f t="shared" si="10"/>
        <v>1</v>
      </c>
      <c r="W30" s="217">
        <f t="shared" si="10"/>
        <v>0</v>
      </c>
      <c r="X30" s="111"/>
      <c r="Y30" s="111"/>
      <c r="Z30" s="111"/>
      <c r="AA30" s="111"/>
      <c r="AB30" s="111"/>
    </row>
    <row r="31" spans="1:28" s="109" customFormat="1" ht="17.25" customHeight="1">
      <c r="A31" s="230" t="s">
        <v>442</v>
      </c>
      <c r="B31" s="221" t="s">
        <v>215</v>
      </c>
      <c r="C31" s="226">
        <v>1</v>
      </c>
      <c r="D31" s="226"/>
      <c r="E31" s="217">
        <f t="shared" si="3"/>
        <v>1</v>
      </c>
      <c r="F31" s="226"/>
      <c r="G31" s="227">
        <v>1</v>
      </c>
      <c r="H31" s="217">
        <f t="shared" si="4"/>
        <v>1</v>
      </c>
      <c r="I31" s="226"/>
      <c r="J31" s="226"/>
      <c r="K31" s="226"/>
      <c r="L31" s="227"/>
      <c r="M31" s="227"/>
      <c r="N31" s="226"/>
      <c r="O31" s="227">
        <v>1</v>
      </c>
      <c r="P31" s="227"/>
      <c r="Q31" s="225"/>
      <c r="R31" s="226">
        <f>SUM(S31:W31)</f>
        <v>1</v>
      </c>
      <c r="S31" s="227"/>
      <c r="T31" s="227"/>
      <c r="U31" s="227"/>
      <c r="V31" s="227">
        <v>1</v>
      </c>
      <c r="W31" s="227"/>
      <c r="X31" s="111"/>
      <c r="Y31" s="111"/>
      <c r="Z31" s="111"/>
      <c r="AA31" s="111"/>
      <c r="AB31" s="111"/>
    </row>
    <row r="32" spans="1:23" s="107" customFormat="1" ht="17.25" customHeight="1">
      <c r="A32" s="230" t="s">
        <v>443</v>
      </c>
      <c r="B32" s="221" t="s">
        <v>216</v>
      </c>
      <c r="C32" s="226"/>
      <c r="D32" s="226"/>
      <c r="E32" s="217">
        <f t="shared" si="3"/>
        <v>0</v>
      </c>
      <c r="F32" s="226"/>
      <c r="G32" s="227"/>
      <c r="H32" s="217">
        <f t="shared" si="4"/>
        <v>0</v>
      </c>
      <c r="I32" s="226"/>
      <c r="J32" s="226"/>
      <c r="K32" s="226"/>
      <c r="L32" s="227"/>
      <c r="M32" s="227"/>
      <c r="N32" s="226"/>
      <c r="O32" s="227"/>
      <c r="P32" s="227"/>
      <c r="Q32" s="225"/>
      <c r="R32" s="226">
        <f>SUM(S32:W32)</f>
        <v>0</v>
      </c>
      <c r="S32" s="227"/>
      <c r="T32" s="227"/>
      <c r="U32" s="227"/>
      <c r="V32" s="227"/>
      <c r="W32" s="227"/>
    </row>
    <row r="33" spans="1:28" s="109" customFormat="1" ht="17.25" customHeight="1">
      <c r="A33" s="220" t="s">
        <v>25</v>
      </c>
      <c r="B33" s="373" t="s">
        <v>345</v>
      </c>
      <c r="C33" s="217">
        <f aca="true" t="shared" si="11" ref="C33:W33">SUM(C34:C35)</f>
        <v>2</v>
      </c>
      <c r="D33" s="217">
        <f t="shared" si="11"/>
        <v>0</v>
      </c>
      <c r="E33" s="217">
        <f t="shared" si="11"/>
        <v>2</v>
      </c>
      <c r="F33" s="217">
        <f t="shared" si="11"/>
        <v>0</v>
      </c>
      <c r="G33" s="217">
        <f t="shared" si="11"/>
        <v>2</v>
      </c>
      <c r="H33" s="217">
        <f t="shared" si="11"/>
        <v>2</v>
      </c>
      <c r="I33" s="217">
        <f t="shared" si="11"/>
        <v>0</v>
      </c>
      <c r="J33" s="217">
        <f t="shared" si="11"/>
        <v>0</v>
      </c>
      <c r="K33" s="217">
        <f t="shared" si="11"/>
        <v>0</v>
      </c>
      <c r="L33" s="217">
        <f t="shared" si="11"/>
        <v>0</v>
      </c>
      <c r="M33" s="217">
        <f t="shared" si="11"/>
        <v>0</v>
      </c>
      <c r="N33" s="217">
        <f t="shared" si="11"/>
        <v>0</v>
      </c>
      <c r="O33" s="217">
        <f t="shared" si="11"/>
        <v>0</v>
      </c>
      <c r="P33" s="217">
        <f t="shared" si="11"/>
        <v>2</v>
      </c>
      <c r="Q33" s="217">
        <f t="shared" si="11"/>
        <v>0</v>
      </c>
      <c r="R33" s="217">
        <f t="shared" si="11"/>
        <v>2</v>
      </c>
      <c r="S33" s="217">
        <f t="shared" si="11"/>
        <v>1</v>
      </c>
      <c r="T33" s="217">
        <f t="shared" si="11"/>
        <v>0</v>
      </c>
      <c r="U33" s="217">
        <f t="shared" si="11"/>
        <v>0</v>
      </c>
      <c r="V33" s="217">
        <f t="shared" si="11"/>
        <v>1</v>
      </c>
      <c r="W33" s="217">
        <f t="shared" si="11"/>
        <v>0</v>
      </c>
      <c r="X33" s="111"/>
      <c r="Y33" s="111"/>
      <c r="Z33" s="111"/>
      <c r="AA33" s="111"/>
      <c r="AB33" s="111"/>
    </row>
    <row r="34" spans="1:28" s="109" customFormat="1" ht="17.25" customHeight="1">
      <c r="A34" s="220" t="s">
        <v>444</v>
      </c>
      <c r="B34" s="221" t="s">
        <v>215</v>
      </c>
      <c r="C34" s="226">
        <v>2</v>
      </c>
      <c r="D34" s="226"/>
      <c r="E34" s="217">
        <f t="shared" si="3"/>
        <v>2</v>
      </c>
      <c r="F34" s="226"/>
      <c r="G34" s="227">
        <v>2</v>
      </c>
      <c r="H34" s="217">
        <f t="shared" si="4"/>
        <v>2</v>
      </c>
      <c r="I34" s="226"/>
      <c r="J34" s="226"/>
      <c r="K34" s="226"/>
      <c r="L34" s="227"/>
      <c r="M34" s="227"/>
      <c r="N34" s="226"/>
      <c r="O34" s="227"/>
      <c r="P34" s="227">
        <v>2</v>
      </c>
      <c r="Q34" s="225"/>
      <c r="R34" s="226">
        <f>SUM(S34:W34)</f>
        <v>2</v>
      </c>
      <c r="S34" s="227">
        <v>1</v>
      </c>
      <c r="T34" s="227"/>
      <c r="U34" s="227"/>
      <c r="V34" s="227">
        <v>1</v>
      </c>
      <c r="W34" s="227"/>
      <c r="X34" s="111"/>
      <c r="Y34" s="111"/>
      <c r="Z34" s="111"/>
      <c r="AA34" s="111"/>
      <c r="AB34" s="111"/>
    </row>
    <row r="35" spans="1:28" s="107" customFormat="1" ht="17.25" customHeight="1">
      <c r="A35" s="220" t="s">
        <v>445</v>
      </c>
      <c r="B35" s="221" t="s">
        <v>216</v>
      </c>
      <c r="C35" s="226"/>
      <c r="D35" s="226"/>
      <c r="E35" s="217">
        <f t="shared" si="3"/>
        <v>0</v>
      </c>
      <c r="F35" s="226"/>
      <c r="G35" s="227"/>
      <c r="H35" s="217">
        <f t="shared" si="4"/>
        <v>0</v>
      </c>
      <c r="I35" s="226"/>
      <c r="J35" s="226"/>
      <c r="K35" s="226"/>
      <c r="L35" s="227"/>
      <c r="M35" s="227"/>
      <c r="N35" s="226"/>
      <c r="O35" s="227"/>
      <c r="P35" s="227"/>
      <c r="Q35" s="225"/>
      <c r="R35" s="226">
        <f>SUM(S35:W35)</f>
        <v>0</v>
      </c>
      <c r="S35" s="227"/>
      <c r="T35" s="227"/>
      <c r="U35" s="227"/>
      <c r="V35" s="227"/>
      <c r="W35" s="227"/>
      <c r="X35" s="229"/>
      <c r="Y35" s="229"/>
      <c r="Z35" s="229"/>
      <c r="AA35" s="229"/>
      <c r="AB35" s="229"/>
    </row>
    <row r="36" spans="1:28" s="109" customFormat="1" ht="17.25" customHeight="1">
      <c r="A36" s="372" t="s">
        <v>26</v>
      </c>
      <c r="B36" s="373" t="s">
        <v>347</v>
      </c>
      <c r="C36" s="217">
        <f aca="true" t="shared" si="12" ref="C36:W36">SUM(C37:C38)</f>
        <v>3</v>
      </c>
      <c r="D36" s="217">
        <f t="shared" si="12"/>
        <v>0</v>
      </c>
      <c r="E36" s="217">
        <f t="shared" si="12"/>
        <v>3</v>
      </c>
      <c r="F36" s="217">
        <f t="shared" si="12"/>
        <v>0</v>
      </c>
      <c r="G36" s="217">
        <f t="shared" si="12"/>
        <v>3</v>
      </c>
      <c r="H36" s="217">
        <f t="shared" si="12"/>
        <v>3</v>
      </c>
      <c r="I36" s="217">
        <f t="shared" si="12"/>
        <v>0</v>
      </c>
      <c r="J36" s="217">
        <f t="shared" si="12"/>
        <v>0</v>
      </c>
      <c r="K36" s="217">
        <f t="shared" si="12"/>
        <v>0</v>
      </c>
      <c r="L36" s="217">
        <f t="shared" si="12"/>
        <v>0</v>
      </c>
      <c r="M36" s="217">
        <f t="shared" si="12"/>
        <v>0</v>
      </c>
      <c r="N36" s="217">
        <f t="shared" si="12"/>
        <v>0</v>
      </c>
      <c r="O36" s="217">
        <f t="shared" si="12"/>
        <v>0</v>
      </c>
      <c r="P36" s="217">
        <f t="shared" si="12"/>
        <v>3</v>
      </c>
      <c r="Q36" s="217">
        <f t="shared" si="12"/>
        <v>0</v>
      </c>
      <c r="R36" s="217">
        <f t="shared" si="12"/>
        <v>3</v>
      </c>
      <c r="S36" s="217">
        <f t="shared" si="12"/>
        <v>0</v>
      </c>
      <c r="T36" s="217">
        <f t="shared" si="12"/>
        <v>1</v>
      </c>
      <c r="U36" s="217">
        <f t="shared" si="12"/>
        <v>0</v>
      </c>
      <c r="V36" s="217">
        <f t="shared" si="12"/>
        <v>2</v>
      </c>
      <c r="W36" s="217">
        <f t="shared" si="12"/>
        <v>0</v>
      </c>
      <c r="X36" s="111"/>
      <c r="Y36" s="111"/>
      <c r="Z36" s="111"/>
      <c r="AA36" s="111"/>
      <c r="AB36" s="111"/>
    </row>
    <row r="37" spans="1:28" s="109" customFormat="1" ht="17.25" customHeight="1">
      <c r="A37" s="230" t="s">
        <v>446</v>
      </c>
      <c r="B37" s="221" t="s">
        <v>215</v>
      </c>
      <c r="C37" s="226">
        <v>3</v>
      </c>
      <c r="D37" s="226"/>
      <c r="E37" s="217">
        <f t="shared" si="3"/>
        <v>3</v>
      </c>
      <c r="F37" s="226"/>
      <c r="G37" s="227">
        <v>3</v>
      </c>
      <c r="H37" s="217">
        <f t="shared" si="4"/>
        <v>3</v>
      </c>
      <c r="I37" s="226"/>
      <c r="J37" s="226"/>
      <c r="K37" s="226"/>
      <c r="L37" s="227"/>
      <c r="M37" s="227"/>
      <c r="N37" s="226"/>
      <c r="O37" s="227"/>
      <c r="P37" s="227">
        <v>3</v>
      </c>
      <c r="Q37" s="225"/>
      <c r="R37" s="226">
        <f>SUM(S37:W37)</f>
        <v>3</v>
      </c>
      <c r="S37" s="227"/>
      <c r="T37" s="227">
        <v>1</v>
      </c>
      <c r="U37" s="227"/>
      <c r="V37" s="227">
        <v>2</v>
      </c>
      <c r="W37" s="227"/>
      <c r="X37" s="111"/>
      <c r="Y37" s="111"/>
      <c r="Z37" s="111"/>
      <c r="AA37" s="111"/>
      <c r="AB37" s="111"/>
    </row>
    <row r="38" spans="1:23" s="107" customFormat="1" ht="17.25" customHeight="1">
      <c r="A38" s="230" t="s">
        <v>447</v>
      </c>
      <c r="B38" s="221" t="s">
        <v>216</v>
      </c>
      <c r="C38" s="226"/>
      <c r="D38" s="226"/>
      <c r="E38" s="217">
        <f t="shared" si="3"/>
        <v>0</v>
      </c>
      <c r="F38" s="226"/>
      <c r="G38" s="227"/>
      <c r="H38" s="217">
        <f t="shared" si="4"/>
        <v>0</v>
      </c>
      <c r="I38" s="226"/>
      <c r="J38" s="226"/>
      <c r="K38" s="226"/>
      <c r="L38" s="227"/>
      <c r="M38" s="227"/>
      <c r="N38" s="226"/>
      <c r="O38" s="227"/>
      <c r="P38" s="227"/>
      <c r="Q38" s="225"/>
      <c r="R38" s="226">
        <f>SUM(S38:W38)</f>
        <v>0</v>
      </c>
      <c r="S38" s="227"/>
      <c r="T38" s="227"/>
      <c r="U38" s="227"/>
      <c r="V38" s="227"/>
      <c r="W38" s="227"/>
    </row>
    <row r="39" spans="1:28" s="109" customFormat="1" ht="17.25" customHeight="1">
      <c r="A39" s="220" t="s">
        <v>27</v>
      </c>
      <c r="B39" s="373" t="s">
        <v>349</v>
      </c>
      <c r="C39" s="217">
        <f aca="true" t="shared" si="13" ref="C39:W39">SUM(C40:C41)</f>
        <v>2</v>
      </c>
      <c r="D39" s="217">
        <f t="shared" si="13"/>
        <v>0</v>
      </c>
      <c r="E39" s="217">
        <f t="shared" si="13"/>
        <v>2</v>
      </c>
      <c r="F39" s="217">
        <f t="shared" si="13"/>
        <v>0</v>
      </c>
      <c r="G39" s="217">
        <f t="shared" si="13"/>
        <v>2</v>
      </c>
      <c r="H39" s="217">
        <f t="shared" si="13"/>
        <v>2</v>
      </c>
      <c r="I39" s="217">
        <f t="shared" si="13"/>
        <v>0</v>
      </c>
      <c r="J39" s="217">
        <f t="shared" si="13"/>
        <v>0</v>
      </c>
      <c r="K39" s="217">
        <f t="shared" si="13"/>
        <v>0</v>
      </c>
      <c r="L39" s="217">
        <f t="shared" si="13"/>
        <v>0</v>
      </c>
      <c r="M39" s="217">
        <f t="shared" si="13"/>
        <v>1</v>
      </c>
      <c r="N39" s="217">
        <f t="shared" si="13"/>
        <v>0</v>
      </c>
      <c r="O39" s="217">
        <f t="shared" si="13"/>
        <v>0</v>
      </c>
      <c r="P39" s="217">
        <f t="shared" si="13"/>
        <v>1</v>
      </c>
      <c r="Q39" s="217">
        <f t="shared" si="13"/>
        <v>0</v>
      </c>
      <c r="R39" s="217">
        <f t="shared" si="13"/>
        <v>2</v>
      </c>
      <c r="S39" s="217">
        <f t="shared" si="13"/>
        <v>1</v>
      </c>
      <c r="T39" s="217">
        <f t="shared" si="13"/>
        <v>0</v>
      </c>
      <c r="U39" s="217">
        <f t="shared" si="13"/>
        <v>0</v>
      </c>
      <c r="V39" s="217">
        <f t="shared" si="13"/>
        <v>1</v>
      </c>
      <c r="W39" s="217">
        <f t="shared" si="13"/>
        <v>0</v>
      </c>
      <c r="X39" s="111"/>
      <c r="Y39" s="111"/>
      <c r="Z39" s="111"/>
      <c r="AA39" s="111"/>
      <c r="AB39" s="111"/>
    </row>
    <row r="40" spans="1:28" s="109" customFormat="1" ht="17.25" customHeight="1">
      <c r="A40" s="220" t="s">
        <v>448</v>
      </c>
      <c r="B40" s="221" t="s">
        <v>215</v>
      </c>
      <c r="C40" s="226">
        <v>2</v>
      </c>
      <c r="D40" s="226"/>
      <c r="E40" s="217">
        <f t="shared" si="3"/>
        <v>2</v>
      </c>
      <c r="F40" s="226"/>
      <c r="G40" s="227">
        <v>2</v>
      </c>
      <c r="H40" s="217">
        <f t="shared" si="4"/>
        <v>2</v>
      </c>
      <c r="I40" s="226"/>
      <c r="J40" s="226"/>
      <c r="K40" s="226"/>
      <c r="L40" s="227"/>
      <c r="M40" s="227">
        <v>1</v>
      </c>
      <c r="N40" s="226"/>
      <c r="O40" s="227"/>
      <c r="P40" s="227">
        <v>1</v>
      </c>
      <c r="Q40" s="225"/>
      <c r="R40" s="226">
        <f>SUM(S40:W40)</f>
        <v>2</v>
      </c>
      <c r="S40" s="227">
        <v>1</v>
      </c>
      <c r="T40" s="227"/>
      <c r="U40" s="227"/>
      <c r="V40" s="227">
        <v>1</v>
      </c>
      <c r="W40" s="227"/>
      <c r="X40" s="111"/>
      <c r="Y40" s="111"/>
      <c r="Z40" s="111"/>
      <c r="AA40" s="111"/>
      <c r="AB40" s="111"/>
    </row>
    <row r="41" spans="1:28" s="107" customFormat="1" ht="17.25" customHeight="1">
      <c r="A41" s="220" t="s">
        <v>449</v>
      </c>
      <c r="B41" s="221" t="s">
        <v>216</v>
      </c>
      <c r="C41" s="226"/>
      <c r="D41" s="226"/>
      <c r="E41" s="217">
        <f t="shared" si="3"/>
        <v>0</v>
      </c>
      <c r="F41" s="226"/>
      <c r="G41" s="227"/>
      <c r="H41" s="217">
        <f t="shared" si="4"/>
        <v>0</v>
      </c>
      <c r="I41" s="226"/>
      <c r="J41" s="226"/>
      <c r="K41" s="226"/>
      <c r="L41" s="227"/>
      <c r="M41" s="227"/>
      <c r="N41" s="226"/>
      <c r="O41" s="227"/>
      <c r="P41" s="227"/>
      <c r="Q41" s="225"/>
      <c r="R41" s="226">
        <f>SUM(S41:W41)</f>
        <v>0</v>
      </c>
      <c r="S41" s="227"/>
      <c r="T41" s="227"/>
      <c r="U41" s="227"/>
      <c r="V41" s="227"/>
      <c r="W41" s="227"/>
      <c r="X41" s="229"/>
      <c r="Y41" s="229"/>
      <c r="Z41" s="229"/>
      <c r="AA41" s="229"/>
      <c r="AB41" s="229"/>
    </row>
    <row r="42" spans="1:28" s="109" customFormat="1" ht="17.25" customHeight="1">
      <c r="A42" s="372" t="s">
        <v>29</v>
      </c>
      <c r="B42" s="373" t="s">
        <v>351</v>
      </c>
      <c r="C42" s="217">
        <f aca="true" t="shared" si="14" ref="C42:W42">SUM(C43:C44)</f>
        <v>1</v>
      </c>
      <c r="D42" s="217">
        <f t="shared" si="14"/>
        <v>0</v>
      </c>
      <c r="E42" s="217">
        <f t="shared" si="14"/>
        <v>1</v>
      </c>
      <c r="F42" s="217">
        <f t="shared" si="14"/>
        <v>0</v>
      </c>
      <c r="G42" s="217">
        <f t="shared" si="14"/>
        <v>1</v>
      </c>
      <c r="H42" s="217">
        <f t="shared" si="14"/>
        <v>1</v>
      </c>
      <c r="I42" s="217">
        <f t="shared" si="14"/>
        <v>0</v>
      </c>
      <c r="J42" s="217">
        <f t="shared" si="14"/>
        <v>0</v>
      </c>
      <c r="K42" s="217">
        <f t="shared" si="14"/>
        <v>0</v>
      </c>
      <c r="L42" s="217">
        <f t="shared" si="14"/>
        <v>1</v>
      </c>
      <c r="M42" s="217">
        <f t="shared" si="14"/>
        <v>0</v>
      </c>
      <c r="N42" s="217">
        <f t="shared" si="14"/>
        <v>0</v>
      </c>
      <c r="O42" s="217">
        <f t="shared" si="14"/>
        <v>0</v>
      </c>
      <c r="P42" s="217">
        <f t="shared" si="14"/>
        <v>0</v>
      </c>
      <c r="Q42" s="217">
        <f t="shared" si="14"/>
        <v>0</v>
      </c>
      <c r="R42" s="217">
        <f t="shared" si="14"/>
        <v>1</v>
      </c>
      <c r="S42" s="217">
        <f t="shared" si="14"/>
        <v>0</v>
      </c>
      <c r="T42" s="217">
        <f t="shared" si="14"/>
        <v>0</v>
      </c>
      <c r="U42" s="217">
        <f t="shared" si="14"/>
        <v>0</v>
      </c>
      <c r="V42" s="217">
        <f t="shared" si="14"/>
        <v>1</v>
      </c>
      <c r="W42" s="217">
        <f t="shared" si="14"/>
        <v>0</v>
      </c>
      <c r="X42" s="111"/>
      <c r="Y42" s="111"/>
      <c r="Z42" s="111"/>
      <c r="AA42" s="111"/>
      <c r="AB42" s="111"/>
    </row>
    <row r="43" spans="1:28" s="109" customFormat="1" ht="17.25" customHeight="1">
      <c r="A43" s="230" t="s">
        <v>450</v>
      </c>
      <c r="B43" s="221" t="s">
        <v>215</v>
      </c>
      <c r="C43" s="226">
        <v>1</v>
      </c>
      <c r="D43" s="226"/>
      <c r="E43" s="217">
        <f t="shared" si="3"/>
        <v>1</v>
      </c>
      <c r="F43" s="226"/>
      <c r="G43" s="227">
        <v>1</v>
      </c>
      <c r="H43" s="217">
        <f t="shared" si="4"/>
        <v>1</v>
      </c>
      <c r="I43" s="226"/>
      <c r="J43" s="226"/>
      <c r="K43" s="226"/>
      <c r="L43" s="227">
        <v>1</v>
      </c>
      <c r="M43" s="227"/>
      <c r="N43" s="226"/>
      <c r="O43" s="227"/>
      <c r="P43" s="227"/>
      <c r="Q43" s="225"/>
      <c r="R43" s="226">
        <f>SUM(S43:W43)</f>
        <v>1</v>
      </c>
      <c r="S43" s="227"/>
      <c r="T43" s="227"/>
      <c r="U43" s="227"/>
      <c r="V43" s="227">
        <v>1</v>
      </c>
      <c r="W43" s="227"/>
      <c r="X43" s="111"/>
      <c r="Y43" s="111"/>
      <c r="Z43" s="111"/>
      <c r="AA43" s="111"/>
      <c r="AB43" s="111"/>
    </row>
    <row r="44" spans="1:23" s="107" customFormat="1" ht="17.25" customHeight="1">
      <c r="A44" s="230" t="s">
        <v>451</v>
      </c>
      <c r="B44" s="221" t="s">
        <v>216</v>
      </c>
      <c r="C44" s="226"/>
      <c r="D44" s="226"/>
      <c r="E44" s="217">
        <f t="shared" si="3"/>
        <v>0</v>
      </c>
      <c r="F44" s="226"/>
      <c r="G44" s="227"/>
      <c r="H44" s="217">
        <f t="shared" si="4"/>
        <v>0</v>
      </c>
      <c r="I44" s="226"/>
      <c r="J44" s="226"/>
      <c r="K44" s="226"/>
      <c r="L44" s="227"/>
      <c r="M44" s="227"/>
      <c r="N44" s="226"/>
      <c r="O44" s="227"/>
      <c r="P44" s="227"/>
      <c r="Q44" s="225"/>
      <c r="R44" s="226">
        <f>SUM(S44:W44)</f>
        <v>0</v>
      </c>
      <c r="S44" s="227"/>
      <c r="T44" s="227"/>
      <c r="U44" s="227"/>
      <c r="V44" s="227"/>
      <c r="W44" s="227"/>
    </row>
    <row r="45" spans="1:28" s="109" customFormat="1" ht="17.25" customHeight="1">
      <c r="A45" s="220" t="s">
        <v>30</v>
      </c>
      <c r="B45" s="373" t="s">
        <v>353</v>
      </c>
      <c r="C45" s="217">
        <f aca="true" t="shared" si="15" ref="C45:W45">SUM(C46:C47)</f>
        <v>0</v>
      </c>
      <c r="D45" s="217">
        <f t="shared" si="15"/>
        <v>0</v>
      </c>
      <c r="E45" s="217">
        <f t="shared" si="15"/>
        <v>0</v>
      </c>
      <c r="F45" s="217">
        <f t="shared" si="15"/>
        <v>0</v>
      </c>
      <c r="G45" s="217">
        <f t="shared" si="15"/>
        <v>0</v>
      </c>
      <c r="H45" s="217">
        <f t="shared" si="15"/>
        <v>0</v>
      </c>
      <c r="I45" s="217">
        <f t="shared" si="15"/>
        <v>0</v>
      </c>
      <c r="J45" s="217">
        <f t="shared" si="15"/>
        <v>0</v>
      </c>
      <c r="K45" s="217">
        <f t="shared" si="15"/>
        <v>0</v>
      </c>
      <c r="L45" s="217">
        <f t="shared" si="15"/>
        <v>0</v>
      </c>
      <c r="M45" s="217">
        <f t="shared" si="15"/>
        <v>0</v>
      </c>
      <c r="N45" s="217">
        <f t="shared" si="15"/>
        <v>0</v>
      </c>
      <c r="O45" s="217">
        <f t="shared" si="15"/>
        <v>0</v>
      </c>
      <c r="P45" s="217">
        <f t="shared" si="15"/>
        <v>0</v>
      </c>
      <c r="Q45" s="217">
        <f t="shared" si="15"/>
        <v>0</v>
      </c>
      <c r="R45" s="217">
        <f t="shared" si="15"/>
        <v>0</v>
      </c>
      <c r="S45" s="217">
        <f t="shared" si="15"/>
        <v>0</v>
      </c>
      <c r="T45" s="217">
        <f t="shared" si="15"/>
        <v>0</v>
      </c>
      <c r="U45" s="217">
        <f t="shared" si="15"/>
        <v>0</v>
      </c>
      <c r="V45" s="217">
        <f t="shared" si="15"/>
        <v>0</v>
      </c>
      <c r="W45" s="217">
        <f t="shared" si="15"/>
        <v>0</v>
      </c>
      <c r="X45" s="111"/>
      <c r="Y45" s="111"/>
      <c r="Z45" s="111"/>
      <c r="AA45" s="111"/>
      <c r="AB45" s="111"/>
    </row>
    <row r="46" spans="1:28" s="109" customFormat="1" ht="17.25" customHeight="1">
      <c r="A46" s="220" t="s">
        <v>452</v>
      </c>
      <c r="B46" s="221" t="s">
        <v>215</v>
      </c>
      <c r="C46" s="226"/>
      <c r="D46" s="226"/>
      <c r="E46" s="217">
        <f t="shared" si="3"/>
        <v>0</v>
      </c>
      <c r="F46" s="226"/>
      <c r="G46" s="227"/>
      <c r="H46" s="217">
        <f t="shared" si="4"/>
        <v>0</v>
      </c>
      <c r="I46" s="226"/>
      <c r="J46" s="226"/>
      <c r="K46" s="226"/>
      <c r="L46" s="227"/>
      <c r="M46" s="227"/>
      <c r="N46" s="226"/>
      <c r="O46" s="227"/>
      <c r="P46" s="227"/>
      <c r="Q46" s="225"/>
      <c r="R46" s="226">
        <f>SUM(S46:W46)</f>
        <v>0</v>
      </c>
      <c r="S46" s="227"/>
      <c r="T46" s="227"/>
      <c r="U46" s="227"/>
      <c r="V46" s="227"/>
      <c r="W46" s="227"/>
      <c r="X46" s="111"/>
      <c r="Y46" s="111"/>
      <c r="Z46" s="111"/>
      <c r="AA46" s="111"/>
      <c r="AB46" s="111"/>
    </row>
    <row r="47" spans="1:28" s="107" customFormat="1" ht="17.25" customHeight="1">
      <c r="A47" s="220" t="s">
        <v>453</v>
      </c>
      <c r="B47" s="221" t="s">
        <v>216</v>
      </c>
      <c r="C47" s="226"/>
      <c r="D47" s="226"/>
      <c r="E47" s="217">
        <f t="shared" si="3"/>
        <v>0</v>
      </c>
      <c r="F47" s="226"/>
      <c r="G47" s="227"/>
      <c r="H47" s="217">
        <f t="shared" si="4"/>
        <v>0</v>
      </c>
      <c r="I47" s="226"/>
      <c r="J47" s="226"/>
      <c r="K47" s="226"/>
      <c r="L47" s="227"/>
      <c r="M47" s="227"/>
      <c r="N47" s="226"/>
      <c r="O47" s="227"/>
      <c r="P47" s="227"/>
      <c r="Q47" s="225"/>
      <c r="R47" s="226">
        <f>SUM(S47:W47)</f>
        <v>0</v>
      </c>
      <c r="S47" s="227"/>
      <c r="T47" s="227"/>
      <c r="U47" s="227"/>
      <c r="V47" s="227"/>
      <c r="W47" s="227"/>
      <c r="X47" s="229"/>
      <c r="Y47" s="229"/>
      <c r="Z47" s="229"/>
      <c r="AA47" s="229"/>
      <c r="AB47" s="229"/>
    </row>
    <row r="48" spans="1:28" s="109" customFormat="1" ht="17.25" customHeight="1">
      <c r="A48" s="372" t="s">
        <v>104</v>
      </c>
      <c r="B48" s="373" t="s">
        <v>355</v>
      </c>
      <c r="C48" s="217">
        <f aca="true" t="shared" si="16" ref="C48:W48">SUM(C49:C50)</f>
        <v>3</v>
      </c>
      <c r="D48" s="217">
        <f t="shared" si="16"/>
        <v>0</v>
      </c>
      <c r="E48" s="217">
        <f t="shared" si="16"/>
        <v>3</v>
      </c>
      <c r="F48" s="217">
        <f t="shared" si="16"/>
        <v>0</v>
      </c>
      <c r="G48" s="217">
        <f t="shared" si="16"/>
        <v>3</v>
      </c>
      <c r="H48" s="217">
        <f t="shared" si="16"/>
        <v>3</v>
      </c>
      <c r="I48" s="217">
        <f t="shared" si="16"/>
        <v>0</v>
      </c>
      <c r="J48" s="217">
        <f t="shared" si="16"/>
        <v>0</v>
      </c>
      <c r="K48" s="217">
        <f t="shared" si="16"/>
        <v>0</v>
      </c>
      <c r="L48" s="217">
        <f t="shared" si="16"/>
        <v>0</v>
      </c>
      <c r="M48" s="217">
        <f t="shared" si="16"/>
        <v>0</v>
      </c>
      <c r="N48" s="217">
        <f t="shared" si="16"/>
        <v>0</v>
      </c>
      <c r="O48" s="217">
        <f t="shared" si="16"/>
        <v>0</v>
      </c>
      <c r="P48" s="217">
        <f t="shared" si="16"/>
        <v>3</v>
      </c>
      <c r="Q48" s="217">
        <f t="shared" si="16"/>
        <v>0</v>
      </c>
      <c r="R48" s="217">
        <f t="shared" si="16"/>
        <v>3</v>
      </c>
      <c r="S48" s="217">
        <f t="shared" si="16"/>
        <v>0</v>
      </c>
      <c r="T48" s="217">
        <f t="shared" si="16"/>
        <v>0</v>
      </c>
      <c r="U48" s="217">
        <f t="shared" si="16"/>
        <v>0</v>
      </c>
      <c r="V48" s="217">
        <f t="shared" si="16"/>
        <v>2</v>
      </c>
      <c r="W48" s="217">
        <f t="shared" si="16"/>
        <v>1</v>
      </c>
      <c r="X48" s="111"/>
      <c r="Y48" s="111"/>
      <c r="Z48" s="111"/>
      <c r="AA48" s="111"/>
      <c r="AB48" s="111"/>
    </row>
    <row r="49" spans="1:28" s="109" customFormat="1" ht="17.25" customHeight="1">
      <c r="A49" s="230" t="s">
        <v>454</v>
      </c>
      <c r="B49" s="221" t="s">
        <v>215</v>
      </c>
      <c r="C49" s="226">
        <v>3</v>
      </c>
      <c r="D49" s="226"/>
      <c r="E49" s="217">
        <f t="shared" si="3"/>
        <v>3</v>
      </c>
      <c r="F49" s="226"/>
      <c r="G49" s="227">
        <v>3</v>
      </c>
      <c r="H49" s="217">
        <f t="shared" si="4"/>
        <v>3</v>
      </c>
      <c r="I49" s="226"/>
      <c r="J49" s="226"/>
      <c r="K49" s="226"/>
      <c r="L49" s="227"/>
      <c r="M49" s="227"/>
      <c r="N49" s="226"/>
      <c r="O49" s="227"/>
      <c r="P49" s="227">
        <v>3</v>
      </c>
      <c r="Q49" s="225"/>
      <c r="R49" s="226">
        <f>SUM(S49:W49)</f>
        <v>3</v>
      </c>
      <c r="S49" s="227"/>
      <c r="T49" s="227"/>
      <c r="U49" s="227"/>
      <c r="V49" s="227">
        <v>2</v>
      </c>
      <c r="W49" s="227">
        <v>1</v>
      </c>
      <c r="X49" s="111"/>
      <c r="Y49" s="111"/>
      <c r="Z49" s="111"/>
      <c r="AA49" s="111"/>
      <c r="AB49" s="111"/>
    </row>
    <row r="50" spans="1:23" s="107" customFormat="1" ht="17.25" customHeight="1">
      <c r="A50" s="230" t="s">
        <v>455</v>
      </c>
      <c r="B50" s="221" t="s">
        <v>216</v>
      </c>
      <c r="C50" s="226"/>
      <c r="D50" s="226"/>
      <c r="E50" s="217">
        <f t="shared" si="3"/>
        <v>0</v>
      </c>
      <c r="F50" s="226"/>
      <c r="G50" s="227"/>
      <c r="H50" s="217">
        <f t="shared" si="4"/>
        <v>0</v>
      </c>
      <c r="I50" s="226"/>
      <c r="J50" s="226"/>
      <c r="K50" s="226"/>
      <c r="L50" s="227"/>
      <c r="M50" s="227"/>
      <c r="N50" s="226"/>
      <c r="O50" s="227"/>
      <c r="P50" s="227"/>
      <c r="Q50" s="225"/>
      <c r="R50" s="226">
        <f>SUM(S50:W50)</f>
        <v>0</v>
      </c>
      <c r="S50" s="227"/>
      <c r="T50" s="227"/>
      <c r="U50" s="227"/>
      <c r="V50" s="227"/>
      <c r="W50" s="227"/>
    </row>
    <row r="51" spans="1:23" s="107" customFormat="1" ht="12" customHeight="1">
      <c r="A51" s="231"/>
      <c r="B51" s="232"/>
      <c r="C51" s="233"/>
      <c r="D51" s="233"/>
      <c r="E51" s="233"/>
      <c r="F51" s="233"/>
      <c r="G51" s="234"/>
      <c r="H51" s="233"/>
      <c r="I51" s="233"/>
      <c r="J51" s="233"/>
      <c r="K51" s="233"/>
      <c r="L51" s="234"/>
      <c r="M51" s="234"/>
      <c r="N51" s="233"/>
      <c r="O51" s="234"/>
      <c r="P51" s="234"/>
      <c r="Q51" s="234"/>
      <c r="R51" s="233"/>
      <c r="S51" s="234"/>
      <c r="T51" s="234"/>
      <c r="U51" s="234"/>
      <c r="V51" s="234"/>
      <c r="W51" s="234"/>
    </row>
    <row r="52" spans="1:23" s="5" customFormat="1" ht="18" customHeight="1">
      <c r="A52" s="235"/>
      <c r="B52" s="664" t="str">
        <f>TT!C7</f>
        <v>Đồng Tháp, ngày 03 tháng 4 năm 2020</v>
      </c>
      <c r="C52" s="664"/>
      <c r="D52" s="664"/>
      <c r="E52" s="664"/>
      <c r="F52" s="664"/>
      <c r="G52" s="664"/>
      <c r="H52" s="195"/>
      <c r="I52" s="195"/>
      <c r="J52" s="195"/>
      <c r="K52" s="236"/>
      <c r="L52" s="237"/>
      <c r="M52" s="237"/>
      <c r="N52" s="236"/>
      <c r="O52" s="237"/>
      <c r="P52" s="660" t="str">
        <f>TT!C4</f>
        <v>Đồng Tháp, ngày 03 tháng 4 năm 2020</v>
      </c>
      <c r="Q52" s="660"/>
      <c r="R52" s="660"/>
      <c r="S52" s="660"/>
      <c r="T52" s="660"/>
      <c r="U52" s="660"/>
      <c r="V52" s="660"/>
      <c r="W52" s="238"/>
    </row>
    <row r="53" spans="1:23" ht="35.25" customHeight="1">
      <c r="A53" s="70"/>
      <c r="B53" s="641" t="s">
        <v>286</v>
      </c>
      <c r="C53" s="641"/>
      <c r="D53" s="641"/>
      <c r="E53" s="641"/>
      <c r="F53" s="641"/>
      <c r="G53" s="641"/>
      <c r="H53" s="137"/>
      <c r="I53" s="137"/>
      <c r="J53" s="137"/>
      <c r="K53" s="143"/>
      <c r="L53" s="143"/>
      <c r="M53" s="143"/>
      <c r="N53" s="143"/>
      <c r="O53" s="140"/>
      <c r="P53" s="666" t="str">
        <f>TT!C5</f>
        <v>KT. CỤC TRƯỞNG
PHÓ CỤC TRƯỞNG</v>
      </c>
      <c r="Q53" s="666"/>
      <c r="R53" s="666"/>
      <c r="S53" s="666"/>
      <c r="T53" s="666"/>
      <c r="U53" s="666"/>
      <c r="V53" s="666"/>
      <c r="W53" s="140"/>
    </row>
    <row r="54" spans="2:22" ht="18" customHeight="1">
      <c r="B54" s="239"/>
      <c r="C54" s="239"/>
      <c r="D54" s="133"/>
      <c r="E54" s="133"/>
      <c r="F54" s="133"/>
      <c r="G54" s="239"/>
      <c r="H54" s="239"/>
      <c r="I54" s="239"/>
      <c r="J54" s="239"/>
      <c r="K54" s="133"/>
      <c r="L54" s="133"/>
      <c r="M54" s="133"/>
      <c r="N54" s="133"/>
      <c r="O54" s="133"/>
      <c r="P54" s="240"/>
      <c r="Q54" s="240"/>
      <c r="R54" s="240"/>
      <c r="S54" s="240"/>
      <c r="T54" s="240"/>
      <c r="U54" s="240"/>
      <c r="V54" s="240"/>
    </row>
    <row r="55" spans="2:22" ht="28.5" customHeight="1">
      <c r="B55" s="239"/>
      <c r="C55" s="239"/>
      <c r="D55" s="133"/>
      <c r="E55" s="133"/>
      <c r="F55" s="133"/>
      <c r="G55" s="239"/>
      <c r="H55" s="239"/>
      <c r="I55" s="239"/>
      <c r="J55" s="239"/>
      <c r="K55" s="133"/>
      <c r="L55" s="133"/>
      <c r="M55" s="133"/>
      <c r="N55" s="133"/>
      <c r="O55" s="133"/>
      <c r="P55" s="240"/>
      <c r="Q55" s="240"/>
      <c r="R55" s="240"/>
      <c r="S55" s="240"/>
      <c r="T55" s="240"/>
      <c r="U55" s="240"/>
      <c r="V55" s="240"/>
    </row>
    <row r="56" spans="2:22" ht="18" customHeight="1">
      <c r="B56" s="239"/>
      <c r="C56" s="239"/>
      <c r="D56" s="133"/>
      <c r="E56" s="133"/>
      <c r="F56" s="133"/>
      <c r="G56" s="239"/>
      <c r="H56" s="239"/>
      <c r="I56" s="239"/>
      <c r="J56" s="239"/>
      <c r="K56" s="133"/>
      <c r="L56" s="133"/>
      <c r="M56" s="133"/>
      <c r="N56" s="133"/>
      <c r="O56" s="133"/>
      <c r="P56" s="240"/>
      <c r="Q56" s="240"/>
      <c r="R56" s="240"/>
      <c r="S56" s="240"/>
      <c r="T56" s="240"/>
      <c r="U56" s="240"/>
      <c r="V56" s="240"/>
    </row>
    <row r="57" spans="2:22" ht="18" customHeight="1">
      <c r="B57" s="665" t="str">
        <f>TT!C6</f>
        <v>Nguyễn Chí Hòa</v>
      </c>
      <c r="C57" s="665"/>
      <c r="D57" s="665"/>
      <c r="E57" s="665"/>
      <c r="F57" s="665"/>
      <c r="G57" s="665"/>
      <c r="H57" s="137"/>
      <c r="I57" s="137"/>
      <c r="J57" s="137"/>
      <c r="K57" s="133"/>
      <c r="L57" s="133"/>
      <c r="M57" s="133"/>
      <c r="N57" s="133"/>
      <c r="O57" s="133"/>
      <c r="P57" s="663" t="str">
        <f>TT!C3</f>
        <v>Vũ Quang Hiện</v>
      </c>
      <c r="Q57" s="663"/>
      <c r="R57" s="663"/>
      <c r="S57" s="663"/>
      <c r="T57" s="663"/>
      <c r="U57" s="663"/>
      <c r="V57" s="663"/>
    </row>
  </sheetData>
  <sheetProtection formatCells="0" formatColumns="0" formatRows="0" insertRows="0" deleteRows="0"/>
  <mergeCells count="36">
    <mergeCell ref="A9:B9"/>
    <mergeCell ref="A10:B10"/>
    <mergeCell ref="P57:V57"/>
    <mergeCell ref="B52:G52"/>
    <mergeCell ref="B53:G53"/>
    <mergeCell ref="B57:G57"/>
    <mergeCell ref="P53:V53"/>
    <mergeCell ref="P52:V52"/>
    <mergeCell ref="T5:T7"/>
    <mergeCell ref="I5:P5"/>
    <mergeCell ref="U5:U7"/>
    <mergeCell ref="P6:P7"/>
    <mergeCell ref="V5:V7"/>
    <mergeCell ref="Q5:Q7"/>
    <mergeCell ref="R3:W3"/>
    <mergeCell ref="E4:G5"/>
    <mergeCell ref="E3:Q3"/>
    <mergeCell ref="I6:K6"/>
    <mergeCell ref="L6:N6"/>
    <mergeCell ref="O6:O7"/>
    <mergeCell ref="F6:G6"/>
    <mergeCell ref="C3:C7"/>
    <mergeCell ref="D3:D7"/>
    <mergeCell ref="A3:A7"/>
    <mergeCell ref="E6:E7"/>
    <mergeCell ref="B3:B7"/>
    <mergeCell ref="A1:E1"/>
    <mergeCell ref="F1:Q1"/>
    <mergeCell ref="R1:W1"/>
    <mergeCell ref="R2:W2"/>
    <mergeCell ref="H4:Q4"/>
    <mergeCell ref="R4:R7"/>
    <mergeCell ref="S4:W4"/>
    <mergeCell ref="H5:H7"/>
    <mergeCell ref="W5:W7"/>
    <mergeCell ref="S5:S7"/>
  </mergeCells>
  <printOptions/>
  <pageMargins left="0.33" right="0.31496062992126" top="0.42" bottom="0.39" header="0.31496062992126" footer="0.31496062992126"/>
  <pageSetup horizontalDpi="600" verticalDpi="600" orientation="landscape" paperSize="9" scale="89" r:id="rId1"/>
  <ignoredErrors>
    <ignoredError sqref="R11:R15" unlockedFormula="1"/>
  </ignoredErrors>
</worksheet>
</file>

<file path=xl/worksheets/sheet16.xml><?xml version="1.0" encoding="utf-8"?>
<worksheet xmlns="http://schemas.openxmlformats.org/spreadsheetml/2006/main" xmlns:r="http://schemas.openxmlformats.org/officeDocument/2006/relationships">
  <sheetPr>
    <tabColor rgb="FF0070C0"/>
  </sheetPr>
  <dimension ref="A1:U32"/>
  <sheetViews>
    <sheetView view="pageBreakPreview" zoomScaleSheetLayoutView="100" zoomScalePageLayoutView="0" workbookViewId="0" topLeftCell="A4">
      <selection activeCell="I38" sqref="I38"/>
    </sheetView>
  </sheetViews>
  <sheetFormatPr defaultColWidth="9.00390625" defaultRowHeight="15.75"/>
  <cols>
    <col min="1" max="1" width="3.875" style="374" customWidth="1"/>
    <col min="2" max="2" width="16.625" style="374" customWidth="1"/>
    <col min="3" max="3" width="5.375" style="375" bestFit="1" customWidth="1"/>
    <col min="4" max="5" width="5.00390625" style="375" bestFit="1" customWidth="1"/>
    <col min="6" max="6" width="5.75390625" style="375" bestFit="1" customWidth="1"/>
    <col min="7" max="7" width="6.25390625" style="375" bestFit="1" customWidth="1"/>
    <col min="8" max="8" width="4.75390625" style="375" bestFit="1" customWidth="1"/>
    <col min="9" max="9" width="5.375" style="375" bestFit="1" customWidth="1"/>
    <col min="10" max="10" width="6.25390625" style="375" bestFit="1" customWidth="1"/>
    <col min="11" max="11" width="4.75390625" style="375" bestFit="1" customWidth="1"/>
    <col min="12" max="12" width="5.875" style="375" bestFit="1" customWidth="1"/>
    <col min="13" max="13" width="6.75390625" style="375" bestFit="1" customWidth="1"/>
    <col min="14" max="14" width="5.125" style="375" bestFit="1" customWidth="1"/>
    <col min="15" max="15" width="6.50390625" style="375" bestFit="1" customWidth="1"/>
    <col min="16" max="16" width="5.875" style="375" bestFit="1" customWidth="1"/>
    <col min="17" max="21" width="7.875" style="375" customWidth="1"/>
    <col min="22" max="16384" width="9.00390625" style="374" customWidth="1"/>
  </cols>
  <sheetData>
    <row r="1" spans="1:21" ht="67.5" customHeight="1">
      <c r="A1" s="539" t="s">
        <v>328</v>
      </c>
      <c r="B1" s="539"/>
      <c r="C1" s="539"/>
      <c r="D1" s="539"/>
      <c r="E1" s="539"/>
      <c r="F1" s="467" t="s">
        <v>467</v>
      </c>
      <c r="G1" s="467"/>
      <c r="H1" s="467"/>
      <c r="I1" s="467"/>
      <c r="J1" s="467"/>
      <c r="K1" s="467"/>
      <c r="L1" s="467"/>
      <c r="M1" s="467"/>
      <c r="N1" s="467"/>
      <c r="O1" s="467"/>
      <c r="P1" s="467"/>
      <c r="Q1" s="507" t="str">
        <f>TT!C2</f>
        <v>Đơn vị  báo cáo: 
Cục THADS tỉnh Đồng Tháp
Đơn vị nhận báo cáo:
Tổng Cục THADS</v>
      </c>
      <c r="R1" s="507"/>
      <c r="S1" s="507"/>
      <c r="T1" s="507"/>
      <c r="U1" s="507"/>
    </row>
    <row r="2" spans="17:21" ht="15.75" customHeight="1">
      <c r="Q2" s="654" t="s">
        <v>217</v>
      </c>
      <c r="R2" s="654"/>
      <c r="S2" s="654"/>
      <c r="T2" s="654"/>
      <c r="U2" s="654"/>
    </row>
    <row r="3" spans="1:21" ht="18.75" customHeight="1">
      <c r="A3" s="672" t="s">
        <v>136</v>
      </c>
      <c r="B3" s="672" t="s">
        <v>157</v>
      </c>
      <c r="C3" s="671" t="s">
        <v>218</v>
      </c>
      <c r="D3" s="671"/>
      <c r="E3" s="671"/>
      <c r="F3" s="671" t="s">
        <v>219</v>
      </c>
      <c r="G3" s="671"/>
      <c r="H3" s="671"/>
      <c r="I3" s="671" t="s">
        <v>220</v>
      </c>
      <c r="J3" s="671"/>
      <c r="K3" s="671"/>
      <c r="L3" s="671" t="s">
        <v>221</v>
      </c>
      <c r="M3" s="671"/>
      <c r="N3" s="671"/>
      <c r="O3" s="671"/>
      <c r="P3" s="671"/>
      <c r="Q3" s="671"/>
      <c r="R3" s="671"/>
      <c r="S3" s="671" t="s">
        <v>222</v>
      </c>
      <c r="T3" s="671"/>
      <c r="U3" s="671"/>
    </row>
    <row r="4" spans="1:21" ht="18.75" customHeight="1">
      <c r="A4" s="676"/>
      <c r="B4" s="676"/>
      <c r="C4" s="671"/>
      <c r="D4" s="671"/>
      <c r="E4" s="671"/>
      <c r="F4" s="671"/>
      <c r="G4" s="671"/>
      <c r="H4" s="671"/>
      <c r="I4" s="671"/>
      <c r="J4" s="671"/>
      <c r="K4" s="671"/>
      <c r="L4" s="671" t="s">
        <v>223</v>
      </c>
      <c r="M4" s="671"/>
      <c r="N4" s="671"/>
      <c r="O4" s="671"/>
      <c r="P4" s="671" t="s">
        <v>224</v>
      </c>
      <c r="Q4" s="671"/>
      <c r="R4" s="671"/>
      <c r="S4" s="671"/>
      <c r="T4" s="671"/>
      <c r="U4" s="671"/>
    </row>
    <row r="5" spans="1:21" ht="18.75" customHeight="1">
      <c r="A5" s="676"/>
      <c r="B5" s="676"/>
      <c r="C5" s="671"/>
      <c r="D5" s="671"/>
      <c r="E5" s="671"/>
      <c r="F5" s="671"/>
      <c r="G5" s="671"/>
      <c r="H5" s="671"/>
      <c r="I5" s="671"/>
      <c r="J5" s="671"/>
      <c r="K5" s="671"/>
      <c r="L5" s="672" t="s">
        <v>12</v>
      </c>
      <c r="M5" s="671" t="s">
        <v>4</v>
      </c>
      <c r="N5" s="671"/>
      <c r="O5" s="671"/>
      <c r="P5" s="672" t="s">
        <v>12</v>
      </c>
      <c r="Q5" s="671" t="s">
        <v>4</v>
      </c>
      <c r="R5" s="671"/>
      <c r="S5" s="671"/>
      <c r="T5" s="671"/>
      <c r="U5" s="671"/>
    </row>
    <row r="6" spans="1:21" ht="32.25" customHeight="1">
      <c r="A6" s="676"/>
      <c r="B6" s="676"/>
      <c r="C6" s="672" t="s">
        <v>225</v>
      </c>
      <c r="D6" s="672" t="s">
        <v>226</v>
      </c>
      <c r="E6" s="672" t="s">
        <v>227</v>
      </c>
      <c r="F6" s="672" t="s">
        <v>228</v>
      </c>
      <c r="G6" s="672" t="s">
        <v>226</v>
      </c>
      <c r="H6" s="672" t="s">
        <v>227</v>
      </c>
      <c r="I6" s="672" t="s">
        <v>225</v>
      </c>
      <c r="J6" s="672" t="s">
        <v>226</v>
      </c>
      <c r="K6" s="672" t="s">
        <v>227</v>
      </c>
      <c r="L6" s="676"/>
      <c r="M6" s="672" t="s">
        <v>215</v>
      </c>
      <c r="N6" s="672" t="s">
        <v>216</v>
      </c>
      <c r="O6" s="672" t="s">
        <v>229</v>
      </c>
      <c r="P6" s="676"/>
      <c r="Q6" s="672" t="s">
        <v>230</v>
      </c>
      <c r="R6" s="672" t="s">
        <v>231</v>
      </c>
      <c r="S6" s="672" t="s">
        <v>12</v>
      </c>
      <c r="T6" s="672" t="s">
        <v>232</v>
      </c>
      <c r="U6" s="672" t="s">
        <v>198</v>
      </c>
    </row>
    <row r="7" spans="1:21" ht="15.75">
      <c r="A7" s="673"/>
      <c r="B7" s="673"/>
      <c r="C7" s="673"/>
      <c r="D7" s="673"/>
      <c r="E7" s="673"/>
      <c r="F7" s="673"/>
      <c r="G7" s="673"/>
      <c r="H7" s="673"/>
      <c r="I7" s="673"/>
      <c r="J7" s="673"/>
      <c r="K7" s="673"/>
      <c r="L7" s="673"/>
      <c r="M7" s="673"/>
      <c r="N7" s="673"/>
      <c r="O7" s="673"/>
      <c r="P7" s="673"/>
      <c r="Q7" s="673"/>
      <c r="R7" s="673"/>
      <c r="S7" s="673"/>
      <c r="T7" s="673"/>
      <c r="U7" s="673"/>
    </row>
    <row r="8" spans="1:21" ht="15.75">
      <c r="A8" s="678" t="s">
        <v>3</v>
      </c>
      <c r="B8" s="678"/>
      <c r="C8" s="376">
        <v>1</v>
      </c>
      <c r="D8" s="377">
        <v>2</v>
      </c>
      <c r="E8" s="377">
        <v>3</v>
      </c>
      <c r="F8" s="377">
        <v>4</v>
      </c>
      <c r="G8" s="377">
        <v>5</v>
      </c>
      <c r="H8" s="377">
        <v>6</v>
      </c>
      <c r="I8" s="377">
        <v>7</v>
      </c>
      <c r="J8" s="377">
        <v>8</v>
      </c>
      <c r="K8" s="377">
        <v>9</v>
      </c>
      <c r="L8" s="377">
        <v>10</v>
      </c>
      <c r="M8" s="377">
        <v>11</v>
      </c>
      <c r="N8" s="377">
        <v>12</v>
      </c>
      <c r="O8" s="377">
        <v>13</v>
      </c>
      <c r="P8" s="377">
        <v>14</v>
      </c>
      <c r="Q8" s="377">
        <v>15</v>
      </c>
      <c r="R8" s="377">
        <v>16</v>
      </c>
      <c r="S8" s="377">
        <v>17</v>
      </c>
      <c r="T8" s="377">
        <v>18</v>
      </c>
      <c r="U8" s="377">
        <v>19</v>
      </c>
    </row>
    <row r="9" spans="1:21" s="379" customFormat="1" ht="18.75" customHeight="1">
      <c r="A9" s="675" t="s">
        <v>12</v>
      </c>
      <c r="B9" s="675"/>
      <c r="C9" s="378">
        <f>SUM(C10:C23)</f>
        <v>155</v>
      </c>
      <c r="D9" s="378">
        <f aca="true" t="shared" si="0" ref="D9:U9">SUM(D10:D23)</f>
        <v>161</v>
      </c>
      <c r="E9" s="378">
        <f t="shared" si="0"/>
        <v>151</v>
      </c>
      <c r="F9" s="378">
        <f t="shared" si="0"/>
        <v>0</v>
      </c>
      <c r="G9" s="378">
        <f t="shared" si="0"/>
        <v>0</v>
      </c>
      <c r="H9" s="378">
        <f t="shared" si="0"/>
        <v>0</v>
      </c>
      <c r="I9" s="378">
        <f t="shared" si="0"/>
        <v>89</v>
      </c>
      <c r="J9" s="378">
        <f t="shared" si="0"/>
        <v>92</v>
      </c>
      <c r="K9" s="378">
        <f t="shared" si="0"/>
        <v>84</v>
      </c>
      <c r="L9" s="378">
        <f t="shared" si="0"/>
        <v>151</v>
      </c>
      <c r="M9" s="378">
        <f t="shared" si="0"/>
        <v>51</v>
      </c>
      <c r="N9" s="378">
        <f t="shared" si="0"/>
        <v>1</v>
      </c>
      <c r="O9" s="378">
        <f t="shared" si="0"/>
        <v>99</v>
      </c>
      <c r="P9" s="378">
        <f t="shared" si="0"/>
        <v>151</v>
      </c>
      <c r="Q9" s="378">
        <f t="shared" si="0"/>
        <v>102</v>
      </c>
      <c r="R9" s="378">
        <f t="shared" si="0"/>
        <v>49</v>
      </c>
      <c r="S9" s="378">
        <f t="shared" si="0"/>
        <v>102</v>
      </c>
      <c r="T9" s="378">
        <f t="shared" si="0"/>
        <v>100</v>
      </c>
      <c r="U9" s="378">
        <f t="shared" si="0"/>
        <v>2</v>
      </c>
    </row>
    <row r="10" spans="1:21" s="379" customFormat="1" ht="16.5" customHeight="1">
      <c r="A10" s="242" t="s">
        <v>0</v>
      </c>
      <c r="B10" s="242" t="s">
        <v>251</v>
      </c>
      <c r="C10" s="380">
        <v>46</v>
      </c>
      <c r="D10" s="380">
        <v>46</v>
      </c>
      <c r="E10" s="380">
        <v>46</v>
      </c>
      <c r="F10" s="380"/>
      <c r="G10" s="380"/>
      <c r="H10" s="380"/>
      <c r="I10" s="380">
        <v>8</v>
      </c>
      <c r="J10" s="380">
        <v>8</v>
      </c>
      <c r="K10" s="380">
        <v>8</v>
      </c>
      <c r="L10" s="381">
        <f>M10+N10+O10</f>
        <v>46</v>
      </c>
      <c r="M10" s="380">
        <v>7</v>
      </c>
      <c r="N10" s="380"/>
      <c r="O10" s="380">
        <v>39</v>
      </c>
      <c r="P10" s="381">
        <f>Q10+R10</f>
        <v>46</v>
      </c>
      <c r="Q10" s="380">
        <v>7</v>
      </c>
      <c r="R10" s="380">
        <v>39</v>
      </c>
      <c r="S10" s="381">
        <f>T10+U10</f>
        <v>7</v>
      </c>
      <c r="T10" s="380">
        <v>6</v>
      </c>
      <c r="U10" s="380">
        <v>1</v>
      </c>
    </row>
    <row r="11" spans="1:21" s="379" customFormat="1" ht="16.5" customHeight="1">
      <c r="A11" s="242" t="s">
        <v>1</v>
      </c>
      <c r="B11" s="242" t="s">
        <v>8</v>
      </c>
      <c r="C11" s="380"/>
      <c r="D11" s="380"/>
      <c r="E11" s="380"/>
      <c r="F11" s="380"/>
      <c r="G11" s="380"/>
      <c r="H11" s="380"/>
      <c r="I11" s="380"/>
      <c r="J11" s="380"/>
      <c r="K11" s="380"/>
      <c r="L11" s="380"/>
      <c r="M11" s="380"/>
      <c r="N11" s="380"/>
      <c r="O11" s="380"/>
      <c r="P11" s="380"/>
      <c r="Q11" s="380"/>
      <c r="R11" s="380"/>
      <c r="S11" s="380"/>
      <c r="T11" s="380"/>
      <c r="U11" s="380"/>
    </row>
    <row r="12" spans="1:21" s="379" customFormat="1" ht="16.5" customHeight="1">
      <c r="A12" s="242" t="s">
        <v>13</v>
      </c>
      <c r="B12" s="242" t="s">
        <v>334</v>
      </c>
      <c r="C12" s="380">
        <v>12</v>
      </c>
      <c r="D12" s="380">
        <v>12</v>
      </c>
      <c r="E12" s="380">
        <v>12</v>
      </c>
      <c r="F12" s="380"/>
      <c r="G12" s="380"/>
      <c r="H12" s="380"/>
      <c r="I12" s="380">
        <v>6</v>
      </c>
      <c r="J12" s="380">
        <v>6</v>
      </c>
      <c r="K12" s="380">
        <v>6</v>
      </c>
      <c r="L12" s="381">
        <f aca="true" t="shared" si="1" ref="L12:L23">M12+N12+O12</f>
        <v>12</v>
      </c>
      <c r="M12" s="380"/>
      <c r="N12" s="380"/>
      <c r="O12" s="380">
        <v>12</v>
      </c>
      <c r="P12" s="381">
        <f aca="true" t="shared" si="2" ref="P12:P23">Q12+R12</f>
        <v>12</v>
      </c>
      <c r="Q12" s="380">
        <v>12</v>
      </c>
      <c r="R12" s="380"/>
      <c r="S12" s="381">
        <f aca="true" t="shared" si="3" ref="S12:S23">T12+U12</f>
        <v>12</v>
      </c>
      <c r="T12" s="380">
        <v>12</v>
      </c>
      <c r="U12" s="380"/>
    </row>
    <row r="13" spans="1:21" s="379" customFormat="1" ht="16.5" customHeight="1">
      <c r="A13" s="242" t="s">
        <v>14</v>
      </c>
      <c r="B13" s="242" t="s">
        <v>335</v>
      </c>
      <c r="C13" s="380">
        <v>4</v>
      </c>
      <c r="D13" s="380">
        <v>6</v>
      </c>
      <c r="E13" s="380">
        <v>4</v>
      </c>
      <c r="F13" s="380"/>
      <c r="G13" s="380"/>
      <c r="H13" s="380"/>
      <c r="I13" s="380">
        <v>4</v>
      </c>
      <c r="J13" s="380">
        <v>6</v>
      </c>
      <c r="K13" s="380">
        <v>4</v>
      </c>
      <c r="L13" s="381">
        <f t="shared" si="1"/>
        <v>4</v>
      </c>
      <c r="M13" s="380">
        <v>1</v>
      </c>
      <c r="N13" s="380"/>
      <c r="O13" s="380">
        <v>3</v>
      </c>
      <c r="P13" s="381">
        <f t="shared" si="2"/>
        <v>4</v>
      </c>
      <c r="Q13" s="380">
        <v>3</v>
      </c>
      <c r="R13" s="380">
        <v>1</v>
      </c>
      <c r="S13" s="381">
        <f t="shared" si="3"/>
        <v>3</v>
      </c>
      <c r="T13" s="380">
        <v>3</v>
      </c>
      <c r="U13" s="380"/>
    </row>
    <row r="14" spans="1:21" s="379" customFormat="1" ht="16.5" customHeight="1">
      <c r="A14" s="242" t="s">
        <v>19</v>
      </c>
      <c r="B14" s="242" t="s">
        <v>337</v>
      </c>
      <c r="C14" s="380">
        <v>4</v>
      </c>
      <c r="D14" s="380">
        <v>4</v>
      </c>
      <c r="E14" s="380">
        <v>4</v>
      </c>
      <c r="F14" s="380"/>
      <c r="G14" s="380"/>
      <c r="H14" s="380"/>
      <c r="I14" s="380">
        <v>4</v>
      </c>
      <c r="J14" s="380">
        <v>4</v>
      </c>
      <c r="K14" s="380">
        <v>4</v>
      </c>
      <c r="L14" s="381">
        <f t="shared" si="1"/>
        <v>4</v>
      </c>
      <c r="M14" s="380">
        <v>4</v>
      </c>
      <c r="N14" s="380"/>
      <c r="O14" s="380"/>
      <c r="P14" s="381">
        <f t="shared" si="2"/>
        <v>4</v>
      </c>
      <c r="Q14" s="380">
        <v>4</v>
      </c>
      <c r="R14" s="380"/>
      <c r="S14" s="381">
        <f t="shared" si="3"/>
        <v>4</v>
      </c>
      <c r="T14" s="380">
        <v>4</v>
      </c>
      <c r="U14" s="380"/>
    </row>
    <row r="15" spans="1:21" s="379" customFormat="1" ht="16.5" customHeight="1">
      <c r="A15" s="242" t="s">
        <v>22</v>
      </c>
      <c r="B15" s="242" t="s">
        <v>339</v>
      </c>
      <c r="C15" s="380">
        <v>8</v>
      </c>
      <c r="D15" s="380">
        <v>8</v>
      </c>
      <c r="E15" s="380">
        <v>8</v>
      </c>
      <c r="F15" s="380"/>
      <c r="G15" s="380"/>
      <c r="H15" s="380"/>
      <c r="I15" s="380">
        <v>8</v>
      </c>
      <c r="J15" s="380">
        <v>8</v>
      </c>
      <c r="K15" s="380">
        <v>8</v>
      </c>
      <c r="L15" s="381">
        <f t="shared" si="1"/>
        <v>8</v>
      </c>
      <c r="M15" s="380">
        <v>3</v>
      </c>
      <c r="N15" s="380"/>
      <c r="O15" s="380">
        <v>5</v>
      </c>
      <c r="P15" s="381">
        <f t="shared" si="2"/>
        <v>8</v>
      </c>
      <c r="Q15" s="380">
        <v>3</v>
      </c>
      <c r="R15" s="380">
        <v>5</v>
      </c>
      <c r="S15" s="381">
        <f t="shared" si="3"/>
        <v>3</v>
      </c>
      <c r="T15" s="380">
        <v>3</v>
      </c>
      <c r="U15" s="380"/>
    </row>
    <row r="16" spans="1:21" s="379" customFormat="1" ht="16.5" customHeight="1">
      <c r="A16" s="242" t="s">
        <v>23</v>
      </c>
      <c r="B16" s="242" t="s">
        <v>341</v>
      </c>
      <c r="C16" s="380">
        <v>12</v>
      </c>
      <c r="D16" s="380">
        <v>12</v>
      </c>
      <c r="E16" s="380">
        <v>12</v>
      </c>
      <c r="F16" s="380"/>
      <c r="G16" s="380"/>
      <c r="H16" s="380"/>
      <c r="I16" s="380">
        <v>5</v>
      </c>
      <c r="J16" s="380">
        <v>5</v>
      </c>
      <c r="K16" s="380">
        <v>5</v>
      </c>
      <c r="L16" s="381">
        <f t="shared" si="1"/>
        <v>12</v>
      </c>
      <c r="M16" s="380"/>
      <c r="N16" s="380"/>
      <c r="O16" s="380">
        <v>12</v>
      </c>
      <c r="P16" s="381">
        <f t="shared" si="2"/>
        <v>12</v>
      </c>
      <c r="Q16" s="380">
        <v>12</v>
      </c>
      <c r="R16" s="380"/>
      <c r="S16" s="381">
        <f t="shared" si="3"/>
        <v>12</v>
      </c>
      <c r="T16" s="380">
        <v>12</v>
      </c>
      <c r="U16" s="380"/>
    </row>
    <row r="17" spans="1:21" s="379" customFormat="1" ht="16.5" customHeight="1">
      <c r="A17" s="242" t="s">
        <v>24</v>
      </c>
      <c r="B17" s="242" t="s">
        <v>343</v>
      </c>
      <c r="C17" s="380">
        <v>6</v>
      </c>
      <c r="D17" s="380">
        <v>6</v>
      </c>
      <c r="E17" s="380">
        <v>6</v>
      </c>
      <c r="F17" s="380"/>
      <c r="G17" s="380"/>
      <c r="H17" s="380"/>
      <c r="I17" s="380">
        <v>6</v>
      </c>
      <c r="J17" s="380">
        <v>6</v>
      </c>
      <c r="K17" s="380">
        <v>6</v>
      </c>
      <c r="L17" s="381">
        <f t="shared" si="1"/>
        <v>6</v>
      </c>
      <c r="M17" s="380">
        <v>1</v>
      </c>
      <c r="N17" s="380">
        <v>1</v>
      </c>
      <c r="O17" s="380">
        <v>4</v>
      </c>
      <c r="P17" s="381">
        <f t="shared" si="2"/>
        <v>6</v>
      </c>
      <c r="Q17" s="380">
        <v>5</v>
      </c>
      <c r="R17" s="380">
        <v>1</v>
      </c>
      <c r="S17" s="381">
        <f t="shared" si="3"/>
        <v>5</v>
      </c>
      <c r="T17" s="380">
        <v>5</v>
      </c>
      <c r="U17" s="380"/>
    </row>
    <row r="18" spans="1:21" s="379" customFormat="1" ht="16.5" customHeight="1">
      <c r="A18" s="242" t="s">
        <v>25</v>
      </c>
      <c r="B18" s="242" t="s">
        <v>345</v>
      </c>
      <c r="C18" s="380">
        <v>5</v>
      </c>
      <c r="D18" s="380">
        <v>5</v>
      </c>
      <c r="E18" s="380">
        <v>5</v>
      </c>
      <c r="F18" s="380"/>
      <c r="G18" s="380"/>
      <c r="H18" s="380"/>
      <c r="I18" s="380">
        <v>1</v>
      </c>
      <c r="J18" s="380">
        <v>1</v>
      </c>
      <c r="K18" s="380">
        <v>1</v>
      </c>
      <c r="L18" s="381">
        <f t="shared" si="1"/>
        <v>5</v>
      </c>
      <c r="M18" s="380">
        <v>2</v>
      </c>
      <c r="N18" s="380"/>
      <c r="O18" s="380">
        <v>3</v>
      </c>
      <c r="P18" s="381">
        <f t="shared" si="2"/>
        <v>5</v>
      </c>
      <c r="Q18" s="380">
        <v>5</v>
      </c>
      <c r="R18" s="380"/>
      <c r="S18" s="381">
        <f t="shared" si="3"/>
        <v>5</v>
      </c>
      <c r="T18" s="380">
        <v>5</v>
      </c>
      <c r="U18" s="380"/>
    </row>
    <row r="19" spans="1:21" s="379" customFormat="1" ht="16.5" customHeight="1">
      <c r="A19" s="242" t="s">
        <v>26</v>
      </c>
      <c r="B19" s="242" t="s">
        <v>347</v>
      </c>
      <c r="C19" s="380">
        <v>8</v>
      </c>
      <c r="D19" s="380">
        <v>8</v>
      </c>
      <c r="E19" s="380">
        <v>8</v>
      </c>
      <c r="F19" s="380"/>
      <c r="G19" s="380"/>
      <c r="H19" s="380"/>
      <c r="I19" s="380">
        <v>8</v>
      </c>
      <c r="J19" s="380">
        <v>8</v>
      </c>
      <c r="K19" s="380">
        <v>8</v>
      </c>
      <c r="L19" s="381">
        <f t="shared" si="1"/>
        <v>8</v>
      </c>
      <c r="M19" s="380">
        <v>3</v>
      </c>
      <c r="N19" s="380"/>
      <c r="O19" s="380">
        <v>5</v>
      </c>
      <c r="P19" s="381">
        <f t="shared" si="2"/>
        <v>8</v>
      </c>
      <c r="Q19" s="380">
        <v>8</v>
      </c>
      <c r="R19" s="380"/>
      <c r="S19" s="381">
        <f t="shared" si="3"/>
        <v>8</v>
      </c>
      <c r="T19" s="380">
        <v>8</v>
      </c>
      <c r="U19" s="380"/>
    </row>
    <row r="20" spans="1:21" s="379" customFormat="1" ht="16.5" customHeight="1">
      <c r="A20" s="242" t="s">
        <v>27</v>
      </c>
      <c r="B20" s="242" t="s">
        <v>349</v>
      </c>
      <c r="C20" s="380">
        <v>11</v>
      </c>
      <c r="D20" s="380">
        <v>11</v>
      </c>
      <c r="E20" s="380">
        <v>11</v>
      </c>
      <c r="F20" s="380"/>
      <c r="G20" s="380"/>
      <c r="H20" s="380"/>
      <c r="I20" s="380">
        <v>9</v>
      </c>
      <c r="J20" s="380">
        <v>9</v>
      </c>
      <c r="K20" s="380">
        <v>8</v>
      </c>
      <c r="L20" s="381">
        <f t="shared" si="1"/>
        <v>11</v>
      </c>
      <c r="M20" s="380">
        <v>2</v>
      </c>
      <c r="N20" s="380"/>
      <c r="O20" s="380">
        <v>9</v>
      </c>
      <c r="P20" s="381">
        <f t="shared" si="2"/>
        <v>11</v>
      </c>
      <c r="Q20" s="380">
        <v>9</v>
      </c>
      <c r="R20" s="380">
        <v>2</v>
      </c>
      <c r="S20" s="381">
        <f t="shared" si="3"/>
        <v>9</v>
      </c>
      <c r="T20" s="380">
        <v>9</v>
      </c>
      <c r="U20" s="380"/>
    </row>
    <row r="21" spans="1:21" s="379" customFormat="1" ht="16.5" customHeight="1">
      <c r="A21" s="242" t="s">
        <v>29</v>
      </c>
      <c r="B21" s="242" t="s">
        <v>351</v>
      </c>
      <c r="C21" s="380">
        <v>8</v>
      </c>
      <c r="D21" s="380">
        <v>10</v>
      </c>
      <c r="E21" s="380">
        <v>8</v>
      </c>
      <c r="F21" s="380"/>
      <c r="G21" s="380"/>
      <c r="H21" s="380"/>
      <c r="I21" s="380"/>
      <c r="J21" s="380"/>
      <c r="K21" s="380"/>
      <c r="L21" s="381">
        <f t="shared" si="1"/>
        <v>8</v>
      </c>
      <c r="M21" s="380">
        <v>1</v>
      </c>
      <c r="N21" s="380"/>
      <c r="O21" s="380">
        <v>7</v>
      </c>
      <c r="P21" s="381">
        <f t="shared" si="2"/>
        <v>8</v>
      </c>
      <c r="Q21" s="380">
        <v>8</v>
      </c>
      <c r="R21" s="380"/>
      <c r="S21" s="381">
        <f t="shared" si="3"/>
        <v>8</v>
      </c>
      <c r="T21" s="380">
        <v>8</v>
      </c>
      <c r="U21" s="380"/>
    </row>
    <row r="22" spans="1:21" s="379" customFormat="1" ht="16.5" customHeight="1">
      <c r="A22" s="242" t="s">
        <v>30</v>
      </c>
      <c r="B22" s="242" t="s">
        <v>353</v>
      </c>
      <c r="C22" s="380">
        <v>21</v>
      </c>
      <c r="D22" s="380">
        <v>22</v>
      </c>
      <c r="E22" s="380">
        <v>17</v>
      </c>
      <c r="F22" s="380"/>
      <c r="G22" s="380"/>
      <c r="H22" s="380"/>
      <c r="I22" s="380">
        <v>21</v>
      </c>
      <c r="J22" s="380">
        <v>22</v>
      </c>
      <c r="K22" s="380">
        <v>17</v>
      </c>
      <c r="L22" s="381">
        <f t="shared" si="1"/>
        <v>17</v>
      </c>
      <c r="M22" s="380">
        <v>17</v>
      </c>
      <c r="N22" s="380"/>
      <c r="O22" s="380"/>
      <c r="P22" s="381">
        <f t="shared" si="2"/>
        <v>17</v>
      </c>
      <c r="Q22" s="380">
        <v>17</v>
      </c>
      <c r="R22" s="380"/>
      <c r="S22" s="381">
        <f t="shared" si="3"/>
        <v>17</v>
      </c>
      <c r="T22" s="380">
        <v>17</v>
      </c>
      <c r="U22" s="380"/>
    </row>
    <row r="23" spans="1:21" s="379" customFormat="1" ht="16.5" customHeight="1">
      <c r="A23" s="242" t="s">
        <v>104</v>
      </c>
      <c r="B23" s="242" t="s">
        <v>355</v>
      </c>
      <c r="C23" s="380">
        <v>10</v>
      </c>
      <c r="D23" s="380">
        <v>11</v>
      </c>
      <c r="E23" s="380">
        <v>10</v>
      </c>
      <c r="F23" s="380"/>
      <c r="G23" s="380"/>
      <c r="H23" s="380"/>
      <c r="I23" s="380">
        <v>9</v>
      </c>
      <c r="J23" s="380">
        <v>9</v>
      </c>
      <c r="K23" s="380">
        <v>9</v>
      </c>
      <c r="L23" s="381">
        <f t="shared" si="1"/>
        <v>10</v>
      </c>
      <c r="M23" s="380">
        <v>10</v>
      </c>
      <c r="N23" s="380"/>
      <c r="O23" s="380"/>
      <c r="P23" s="381">
        <f t="shared" si="2"/>
        <v>10</v>
      </c>
      <c r="Q23" s="380">
        <v>9</v>
      </c>
      <c r="R23" s="380">
        <v>1</v>
      </c>
      <c r="S23" s="381">
        <f t="shared" si="3"/>
        <v>9</v>
      </c>
      <c r="T23" s="380">
        <v>8</v>
      </c>
      <c r="U23" s="380">
        <v>1</v>
      </c>
    </row>
    <row r="24" spans="1:21" ht="17.25" customHeight="1">
      <c r="A24" s="382"/>
      <c r="B24" s="677" t="str">
        <f>TT!C7</f>
        <v>Đồng Tháp, ngày 03 tháng 4 năm 2020</v>
      </c>
      <c r="C24" s="677"/>
      <c r="D24" s="677"/>
      <c r="E24" s="677"/>
      <c r="F24" s="677"/>
      <c r="G24" s="677"/>
      <c r="H24" s="136"/>
      <c r="I24" s="136"/>
      <c r="J24" s="136"/>
      <c r="K24" s="236"/>
      <c r="L24" s="237"/>
      <c r="M24" s="237"/>
      <c r="N24" s="236"/>
      <c r="O24" s="674" t="str">
        <f>TT!C4</f>
        <v>Đồng Tháp, ngày 03 tháng 4 năm 2020</v>
      </c>
      <c r="P24" s="674"/>
      <c r="Q24" s="674"/>
      <c r="R24" s="674"/>
      <c r="S24" s="674"/>
      <c r="T24" s="674"/>
      <c r="U24" s="133"/>
    </row>
    <row r="25" spans="1:21" ht="36.75" customHeight="1">
      <c r="A25" s="70"/>
      <c r="B25" s="641" t="s">
        <v>286</v>
      </c>
      <c r="C25" s="641"/>
      <c r="D25" s="641"/>
      <c r="E25" s="641"/>
      <c r="F25" s="641"/>
      <c r="G25" s="641"/>
      <c r="H25" s="248"/>
      <c r="I25" s="248"/>
      <c r="J25" s="248"/>
      <c r="K25" s="249"/>
      <c r="L25" s="249"/>
      <c r="M25" s="249"/>
      <c r="N25" s="249"/>
      <c r="O25" s="642" t="str">
        <f>TT!C5</f>
        <v>KT. CỤC TRƯỞNG
PHÓ CỤC TRƯỞNG</v>
      </c>
      <c r="P25" s="642"/>
      <c r="Q25" s="642"/>
      <c r="R25" s="642"/>
      <c r="S25" s="642"/>
      <c r="T25" s="642"/>
      <c r="U25" s="133"/>
    </row>
    <row r="26" spans="1:21" ht="17.25" customHeight="1">
      <c r="A26" s="4"/>
      <c r="B26" s="248"/>
      <c r="C26" s="248"/>
      <c r="D26" s="247"/>
      <c r="E26" s="247"/>
      <c r="F26" s="247"/>
      <c r="G26" s="248"/>
      <c r="H26" s="248"/>
      <c r="I26" s="248"/>
      <c r="J26" s="248"/>
      <c r="K26" s="247"/>
      <c r="L26" s="247"/>
      <c r="M26" s="247"/>
      <c r="N26" s="247"/>
      <c r="O26" s="247"/>
      <c r="P26" s="248"/>
      <c r="Q26" s="248"/>
      <c r="R26" s="248"/>
      <c r="S26" s="247"/>
      <c r="T26" s="247"/>
      <c r="U26" s="133"/>
    </row>
    <row r="27" spans="1:21" ht="17.25" customHeight="1">
      <c r="A27" s="4"/>
      <c r="B27" s="248"/>
      <c r="C27" s="248"/>
      <c r="D27" s="247"/>
      <c r="E27" s="247"/>
      <c r="F27" s="247"/>
      <c r="G27" s="248"/>
      <c r="H27" s="248"/>
      <c r="I27" s="248"/>
      <c r="J27" s="248"/>
      <c r="K27" s="247"/>
      <c r="L27" s="247"/>
      <c r="M27" s="247"/>
      <c r="N27" s="247"/>
      <c r="O27" s="247"/>
      <c r="P27" s="383"/>
      <c r="Q27" s="383"/>
      <c r="R27" s="383"/>
      <c r="S27" s="383"/>
      <c r="T27" s="383"/>
      <c r="U27" s="384"/>
    </row>
    <row r="28" spans="1:21" ht="17.25" customHeight="1">
      <c r="A28" s="4"/>
      <c r="B28" s="248"/>
      <c r="C28" s="248"/>
      <c r="D28" s="247"/>
      <c r="E28" s="247"/>
      <c r="F28" s="247"/>
      <c r="G28" s="248"/>
      <c r="H28" s="248"/>
      <c r="I28" s="248"/>
      <c r="J28" s="248"/>
      <c r="K28" s="247"/>
      <c r="L28" s="247"/>
      <c r="M28" s="247"/>
      <c r="N28" s="247"/>
      <c r="O28" s="247"/>
      <c r="P28" s="383"/>
      <c r="Q28" s="383"/>
      <c r="R28" s="383"/>
      <c r="S28" s="383"/>
      <c r="T28" s="383"/>
      <c r="U28" s="384"/>
    </row>
    <row r="29" spans="1:21" ht="17.25" customHeight="1">
      <c r="A29" s="4"/>
      <c r="B29" s="641" t="str">
        <f>TT!C6</f>
        <v>Nguyễn Chí Hòa</v>
      </c>
      <c r="C29" s="641"/>
      <c r="D29" s="641"/>
      <c r="E29" s="641"/>
      <c r="F29" s="641"/>
      <c r="G29" s="641"/>
      <c r="H29" s="248"/>
      <c r="I29" s="248"/>
      <c r="J29" s="248"/>
      <c r="K29" s="247"/>
      <c r="L29" s="247"/>
      <c r="M29" s="247"/>
      <c r="N29" s="247"/>
      <c r="O29" s="641" t="str">
        <f>TT!C3</f>
        <v>Vũ Quang Hiện</v>
      </c>
      <c r="P29" s="641"/>
      <c r="Q29" s="641"/>
      <c r="R29" s="641"/>
      <c r="S29" s="641"/>
      <c r="T29" s="641"/>
      <c r="U29" s="133"/>
    </row>
    <row r="32" ht="15.75">
      <c r="L32" s="384"/>
    </row>
  </sheetData>
  <sheetProtection formatCells="0" formatColumns="0" formatRows="0" insertRows="0" deleteRows="0"/>
  <mergeCells count="42">
    <mergeCell ref="O6:O7"/>
    <mergeCell ref="P5:P7"/>
    <mergeCell ref="Q6:Q7"/>
    <mergeCell ref="R6:R7"/>
    <mergeCell ref="I6:I7"/>
    <mergeCell ref="J6:J7"/>
    <mergeCell ref="K6:K7"/>
    <mergeCell ref="G6:G7"/>
    <mergeCell ref="H6:H7"/>
    <mergeCell ref="D6:D7"/>
    <mergeCell ref="C3:E5"/>
    <mergeCell ref="A9:B9"/>
    <mergeCell ref="A3:A7"/>
    <mergeCell ref="B3:B7"/>
    <mergeCell ref="C6:C7"/>
    <mergeCell ref="A8:B8"/>
    <mergeCell ref="B29:G29"/>
    <mergeCell ref="O24:T24"/>
    <mergeCell ref="O25:T25"/>
    <mergeCell ref="O29:T29"/>
    <mergeCell ref="B24:G24"/>
    <mergeCell ref="B25:G25"/>
    <mergeCell ref="S3:U5"/>
    <mergeCell ref="L4:O4"/>
    <mergeCell ref="P4:R4"/>
    <mergeCell ref="M5:O5"/>
    <mergeCell ref="L5:L7"/>
    <mergeCell ref="M6:M7"/>
    <mergeCell ref="S6:S7"/>
    <mergeCell ref="T6:T7"/>
    <mergeCell ref="U6:U7"/>
    <mergeCell ref="N6:N7"/>
    <mergeCell ref="F1:P1"/>
    <mergeCell ref="Q5:R5"/>
    <mergeCell ref="E6:E7"/>
    <mergeCell ref="F6:F7"/>
    <mergeCell ref="I3:K5"/>
    <mergeCell ref="L3:R3"/>
    <mergeCell ref="A1:E1"/>
    <mergeCell ref="Q1:U1"/>
    <mergeCell ref="Q2:U2"/>
    <mergeCell ref="F3:H5"/>
  </mergeCells>
  <printOptions/>
  <pageMargins left="0.33" right="0.3" top="0.39" bottom="0.36" header="0.31496062992126" footer="0.31496062992126"/>
  <pageSetup horizontalDpi="600" verticalDpi="600" orientation="landscape" paperSize="9" scale="95" r:id="rId1"/>
</worksheet>
</file>

<file path=xl/worksheets/sheet17.xml><?xml version="1.0" encoding="utf-8"?>
<worksheet xmlns="http://schemas.openxmlformats.org/spreadsheetml/2006/main" xmlns:r="http://schemas.openxmlformats.org/officeDocument/2006/relationships">
  <sheetPr>
    <tabColor rgb="FF0070C0"/>
  </sheetPr>
  <dimension ref="A1:Y31"/>
  <sheetViews>
    <sheetView view="pageBreakPreview" zoomScaleSheetLayoutView="100" zoomScalePageLayoutView="0" workbookViewId="0" topLeftCell="A7">
      <selection activeCell="J20" sqref="J20"/>
    </sheetView>
  </sheetViews>
  <sheetFormatPr defaultColWidth="9.00390625" defaultRowHeight="15.75"/>
  <cols>
    <col min="1" max="1" width="3.75390625" style="397" customWidth="1"/>
    <col min="2" max="2" width="18.625" style="397" customWidth="1"/>
    <col min="3" max="3" width="5.75390625" style="69" customWidth="1"/>
    <col min="4" max="4" width="5.00390625" style="69" customWidth="1"/>
    <col min="5" max="6" width="5.75390625" style="69" customWidth="1"/>
    <col min="7" max="7" width="4.875" style="69" customWidth="1"/>
    <col min="8" max="12" width="5.75390625" style="69" customWidth="1"/>
    <col min="13" max="14" width="6.375" style="69" customWidth="1"/>
    <col min="15" max="16" width="5.75390625" style="69" customWidth="1"/>
    <col min="17" max="17" width="5.25390625" style="69" customWidth="1"/>
    <col min="18" max="24" width="6.625" style="69" customWidth="1"/>
    <col min="25" max="16384" width="9.00390625" style="69" customWidth="1"/>
  </cols>
  <sheetData>
    <row r="1" spans="1:24" ht="64.5" customHeight="1">
      <c r="A1" s="493" t="s">
        <v>329</v>
      </c>
      <c r="B1" s="493"/>
      <c r="C1" s="493"/>
      <c r="D1" s="493"/>
      <c r="E1" s="493"/>
      <c r="F1" s="467" t="s">
        <v>468</v>
      </c>
      <c r="G1" s="467"/>
      <c r="H1" s="467"/>
      <c r="I1" s="467"/>
      <c r="J1" s="467"/>
      <c r="K1" s="467"/>
      <c r="L1" s="467"/>
      <c r="M1" s="467"/>
      <c r="N1" s="467"/>
      <c r="O1" s="467"/>
      <c r="P1" s="467"/>
      <c r="Q1" s="467"/>
      <c r="R1" s="507" t="str">
        <f>TT!C2</f>
        <v>Đơn vị  báo cáo: 
Cục THADS tỉnh Đồng Tháp
Đơn vị nhận báo cáo:
Tổng Cục THADS</v>
      </c>
      <c r="S1" s="507"/>
      <c r="T1" s="507"/>
      <c r="U1" s="507"/>
      <c r="V1" s="507"/>
      <c r="W1" s="507"/>
      <c r="X1" s="507"/>
    </row>
    <row r="2" spans="1:24" ht="14.25" customHeight="1">
      <c r="A2" s="9"/>
      <c r="B2" s="4"/>
      <c r="C2" s="4"/>
      <c r="D2" s="4"/>
      <c r="E2" s="172"/>
      <c r="F2" s="353"/>
      <c r="G2" s="353"/>
      <c r="H2" s="680"/>
      <c r="I2" s="680"/>
      <c r="J2" s="385"/>
      <c r="K2" s="386"/>
      <c r="L2" s="681"/>
      <c r="M2" s="681"/>
      <c r="N2" s="681"/>
      <c r="O2" s="681"/>
      <c r="P2" s="681"/>
      <c r="Q2" s="387"/>
      <c r="R2" s="682"/>
      <c r="S2" s="682"/>
      <c r="T2" s="682"/>
      <c r="U2" s="682"/>
      <c r="V2" s="682"/>
      <c r="W2" s="682"/>
      <c r="X2" s="682"/>
    </row>
    <row r="3" spans="1:24" ht="15.75" customHeight="1">
      <c r="A3" s="583" t="s">
        <v>234</v>
      </c>
      <c r="B3" s="689" t="s">
        <v>157</v>
      </c>
      <c r="C3" s="684" t="s">
        <v>290</v>
      </c>
      <c r="D3" s="685"/>
      <c r="E3" s="685"/>
      <c r="F3" s="685"/>
      <c r="G3" s="685"/>
      <c r="H3" s="685"/>
      <c r="I3" s="685"/>
      <c r="J3" s="686"/>
      <c r="K3" s="684" t="s">
        <v>310</v>
      </c>
      <c r="L3" s="685"/>
      <c r="M3" s="685"/>
      <c r="N3" s="685"/>
      <c r="O3" s="685"/>
      <c r="P3" s="685"/>
      <c r="Q3" s="686"/>
      <c r="R3" s="683" t="s">
        <v>311</v>
      </c>
      <c r="S3" s="683"/>
      <c r="T3" s="683"/>
      <c r="U3" s="683"/>
      <c r="V3" s="683"/>
      <c r="W3" s="683"/>
      <c r="X3" s="683"/>
    </row>
    <row r="4" spans="1:24" ht="33" customHeight="1">
      <c r="A4" s="583"/>
      <c r="B4" s="689"/>
      <c r="C4" s="583" t="s">
        <v>235</v>
      </c>
      <c r="D4" s="583" t="s">
        <v>236</v>
      </c>
      <c r="E4" s="583"/>
      <c r="F4" s="583"/>
      <c r="G4" s="583"/>
      <c r="H4" s="583" t="s">
        <v>237</v>
      </c>
      <c r="I4" s="583"/>
      <c r="J4" s="583"/>
      <c r="K4" s="583" t="s">
        <v>238</v>
      </c>
      <c r="L4" s="583" t="s">
        <v>239</v>
      </c>
      <c r="M4" s="583"/>
      <c r="N4" s="583"/>
      <c r="O4" s="583" t="s">
        <v>240</v>
      </c>
      <c r="P4" s="583"/>
      <c r="Q4" s="583"/>
      <c r="R4" s="583" t="s">
        <v>241</v>
      </c>
      <c r="S4" s="583" t="s">
        <v>242</v>
      </c>
      <c r="T4" s="583"/>
      <c r="U4" s="583"/>
      <c r="V4" s="583" t="s">
        <v>243</v>
      </c>
      <c r="W4" s="583"/>
      <c r="X4" s="583"/>
    </row>
    <row r="5" spans="1:24" ht="17.25" customHeight="1">
      <c r="A5" s="583"/>
      <c r="B5" s="689"/>
      <c r="C5" s="583"/>
      <c r="D5" s="583" t="s">
        <v>244</v>
      </c>
      <c r="E5" s="583" t="s">
        <v>245</v>
      </c>
      <c r="F5" s="583" t="s">
        <v>246</v>
      </c>
      <c r="G5" s="583" t="s">
        <v>231</v>
      </c>
      <c r="H5" s="583" t="s">
        <v>247</v>
      </c>
      <c r="I5" s="583" t="s">
        <v>248</v>
      </c>
      <c r="J5" s="583" t="s">
        <v>249</v>
      </c>
      <c r="K5" s="583"/>
      <c r="L5" s="583" t="s">
        <v>247</v>
      </c>
      <c r="M5" s="583" t="s">
        <v>248</v>
      </c>
      <c r="N5" s="583" t="s">
        <v>249</v>
      </c>
      <c r="O5" s="583" t="s">
        <v>247</v>
      </c>
      <c r="P5" s="583" t="s">
        <v>248</v>
      </c>
      <c r="Q5" s="583" t="s">
        <v>249</v>
      </c>
      <c r="R5" s="583"/>
      <c r="S5" s="583" t="s">
        <v>247</v>
      </c>
      <c r="T5" s="583" t="s">
        <v>248</v>
      </c>
      <c r="U5" s="583" t="s">
        <v>249</v>
      </c>
      <c r="V5" s="583" t="s">
        <v>247</v>
      </c>
      <c r="W5" s="583" t="s">
        <v>248</v>
      </c>
      <c r="X5" s="583" t="s">
        <v>249</v>
      </c>
    </row>
    <row r="6" spans="1:24" ht="17.25" customHeight="1">
      <c r="A6" s="583"/>
      <c r="B6" s="689"/>
      <c r="C6" s="583"/>
      <c r="D6" s="583"/>
      <c r="E6" s="583"/>
      <c r="F6" s="583"/>
      <c r="G6" s="583"/>
      <c r="H6" s="583"/>
      <c r="I6" s="583"/>
      <c r="J6" s="583"/>
      <c r="K6" s="583"/>
      <c r="L6" s="583"/>
      <c r="M6" s="583"/>
      <c r="N6" s="583"/>
      <c r="O6" s="583"/>
      <c r="P6" s="583"/>
      <c r="Q6" s="583"/>
      <c r="R6" s="583"/>
      <c r="S6" s="583"/>
      <c r="T6" s="583"/>
      <c r="U6" s="583"/>
      <c r="V6" s="583"/>
      <c r="W6" s="583"/>
      <c r="X6" s="583"/>
    </row>
    <row r="7" spans="1:24" ht="12" customHeight="1">
      <c r="A7" s="583"/>
      <c r="B7" s="689"/>
      <c r="C7" s="583"/>
      <c r="D7" s="583"/>
      <c r="E7" s="583"/>
      <c r="F7" s="583"/>
      <c r="G7" s="583"/>
      <c r="H7" s="583"/>
      <c r="I7" s="583"/>
      <c r="J7" s="583"/>
      <c r="K7" s="583"/>
      <c r="L7" s="583"/>
      <c r="M7" s="583"/>
      <c r="N7" s="583"/>
      <c r="O7" s="583"/>
      <c r="P7" s="583"/>
      <c r="Q7" s="583"/>
      <c r="R7" s="583"/>
      <c r="S7" s="583"/>
      <c r="T7" s="583"/>
      <c r="U7" s="583"/>
      <c r="V7" s="583"/>
      <c r="W7" s="583"/>
      <c r="X7" s="583"/>
    </row>
    <row r="8" spans="1:24" ht="17.25" customHeight="1">
      <c r="A8" s="582" t="s">
        <v>3</v>
      </c>
      <c r="B8" s="687"/>
      <c r="C8" s="388">
        <v>1</v>
      </c>
      <c r="D8" s="388">
        <v>2</v>
      </c>
      <c r="E8" s="388" t="s">
        <v>19</v>
      </c>
      <c r="F8" s="388">
        <v>4</v>
      </c>
      <c r="G8" s="388">
        <v>5</v>
      </c>
      <c r="H8" s="388">
        <v>6</v>
      </c>
      <c r="I8" s="388">
        <v>7</v>
      </c>
      <c r="J8" s="388">
        <v>8</v>
      </c>
      <c r="K8" s="388">
        <v>9</v>
      </c>
      <c r="L8" s="388">
        <v>10</v>
      </c>
      <c r="M8" s="388">
        <v>11</v>
      </c>
      <c r="N8" s="388">
        <v>12</v>
      </c>
      <c r="O8" s="388">
        <v>13</v>
      </c>
      <c r="P8" s="388">
        <v>14</v>
      </c>
      <c r="Q8" s="388">
        <v>15</v>
      </c>
      <c r="R8" s="388">
        <v>16</v>
      </c>
      <c r="S8" s="388">
        <v>17</v>
      </c>
      <c r="T8" s="388">
        <v>18</v>
      </c>
      <c r="U8" s="388">
        <v>19</v>
      </c>
      <c r="V8" s="388">
        <v>20</v>
      </c>
      <c r="W8" s="388">
        <v>21</v>
      </c>
      <c r="X8" s="388">
        <v>22</v>
      </c>
    </row>
    <row r="9" spans="1:24" s="108" customFormat="1" ht="21" customHeight="1">
      <c r="A9" s="688" t="s">
        <v>250</v>
      </c>
      <c r="B9" s="688"/>
      <c r="C9" s="389">
        <f aca="true" t="shared" si="0" ref="C9:X9">SUM(C10:C23)</f>
        <v>0</v>
      </c>
      <c r="D9" s="389">
        <f t="shared" si="0"/>
        <v>0</v>
      </c>
      <c r="E9" s="389">
        <f t="shared" si="0"/>
        <v>0</v>
      </c>
      <c r="F9" s="389">
        <f t="shared" si="0"/>
        <v>0</v>
      </c>
      <c r="G9" s="389">
        <f t="shared" si="0"/>
        <v>0</v>
      </c>
      <c r="H9" s="389">
        <f t="shared" si="0"/>
        <v>0</v>
      </c>
      <c r="I9" s="389">
        <f t="shared" si="0"/>
        <v>0</v>
      </c>
      <c r="J9" s="389">
        <f t="shared" si="0"/>
        <v>0</v>
      </c>
      <c r="K9" s="389">
        <f t="shared" si="0"/>
        <v>0</v>
      </c>
      <c r="L9" s="389">
        <f t="shared" si="0"/>
        <v>0</v>
      </c>
      <c r="M9" s="389">
        <f t="shared" si="0"/>
        <v>0</v>
      </c>
      <c r="N9" s="389">
        <f t="shared" si="0"/>
        <v>0</v>
      </c>
      <c r="O9" s="389">
        <f t="shared" si="0"/>
        <v>0</v>
      </c>
      <c r="P9" s="389">
        <f t="shared" si="0"/>
        <v>0</v>
      </c>
      <c r="Q9" s="389">
        <f t="shared" si="0"/>
        <v>0</v>
      </c>
      <c r="R9" s="389">
        <f t="shared" si="0"/>
        <v>10</v>
      </c>
      <c r="S9" s="389">
        <f t="shared" si="0"/>
        <v>2</v>
      </c>
      <c r="T9" s="389">
        <f t="shared" si="0"/>
        <v>0</v>
      </c>
      <c r="U9" s="389">
        <f t="shared" si="0"/>
        <v>1</v>
      </c>
      <c r="V9" s="389">
        <f t="shared" si="0"/>
        <v>7</v>
      </c>
      <c r="W9" s="389">
        <f t="shared" si="0"/>
        <v>0</v>
      </c>
      <c r="X9" s="389">
        <f t="shared" si="0"/>
        <v>0</v>
      </c>
    </row>
    <row r="10" spans="1:24" s="346" customFormat="1" ht="18" customHeight="1">
      <c r="A10" s="390" t="s">
        <v>0</v>
      </c>
      <c r="B10" s="391" t="s">
        <v>251</v>
      </c>
      <c r="C10" s="392">
        <f>SUM(D10:I10)</f>
        <v>0</v>
      </c>
      <c r="D10" s="393"/>
      <c r="E10" s="393"/>
      <c r="F10" s="393"/>
      <c r="G10" s="393"/>
      <c r="H10" s="393"/>
      <c r="I10" s="393"/>
      <c r="J10" s="393"/>
      <c r="K10" s="392">
        <f>SUM(L10:Q10)</f>
        <v>0</v>
      </c>
      <c r="L10" s="393"/>
      <c r="M10" s="393"/>
      <c r="N10" s="393"/>
      <c r="O10" s="393"/>
      <c r="P10" s="393"/>
      <c r="Q10" s="393"/>
      <c r="R10" s="392">
        <f>SUM(S10:X10)</f>
        <v>0</v>
      </c>
      <c r="S10" s="392"/>
      <c r="T10" s="392"/>
      <c r="U10" s="393"/>
      <c r="V10" s="392"/>
      <c r="W10" s="393"/>
      <c r="X10" s="392"/>
    </row>
    <row r="11" spans="1:24" s="346" customFormat="1" ht="21" customHeight="1">
      <c r="A11" s="390" t="s">
        <v>1</v>
      </c>
      <c r="B11" s="391" t="s">
        <v>8</v>
      </c>
      <c r="C11" s="392">
        <f aca="true" t="shared" si="1" ref="C11:C23">SUM(D11:I11)</f>
        <v>0</v>
      </c>
      <c r="D11" s="393"/>
      <c r="E11" s="393"/>
      <c r="F11" s="393"/>
      <c r="G11" s="393"/>
      <c r="H11" s="393"/>
      <c r="I11" s="393"/>
      <c r="J11" s="393"/>
      <c r="K11" s="392">
        <f aca="true" t="shared" si="2" ref="K11:K23">SUM(L11:Q11)</f>
        <v>0</v>
      </c>
      <c r="L11" s="393"/>
      <c r="M11" s="393"/>
      <c r="N11" s="393"/>
      <c r="O11" s="393"/>
      <c r="P11" s="393"/>
      <c r="Q11" s="393"/>
      <c r="R11" s="392">
        <f aca="true" t="shared" si="3" ref="R11:R23">SUM(S11:X11)</f>
        <v>0</v>
      </c>
      <c r="S11" s="392"/>
      <c r="T11" s="392"/>
      <c r="U11" s="393"/>
      <c r="V11" s="392"/>
      <c r="W11" s="393"/>
      <c r="X11" s="392"/>
    </row>
    <row r="12" spans="1:24" s="346" customFormat="1" ht="21" customHeight="1">
      <c r="A12" s="390" t="s">
        <v>13</v>
      </c>
      <c r="B12" s="391" t="s">
        <v>334</v>
      </c>
      <c r="C12" s="392">
        <f t="shared" si="1"/>
        <v>0</v>
      </c>
      <c r="D12" s="393"/>
      <c r="E12" s="393"/>
      <c r="F12" s="393"/>
      <c r="G12" s="393"/>
      <c r="H12" s="393"/>
      <c r="I12" s="393"/>
      <c r="J12" s="393"/>
      <c r="K12" s="392">
        <f t="shared" si="2"/>
        <v>0</v>
      </c>
      <c r="L12" s="393"/>
      <c r="M12" s="393"/>
      <c r="N12" s="393"/>
      <c r="O12" s="393"/>
      <c r="P12" s="393"/>
      <c r="Q12" s="393"/>
      <c r="R12" s="392">
        <f t="shared" si="3"/>
        <v>1</v>
      </c>
      <c r="S12" s="392"/>
      <c r="T12" s="392"/>
      <c r="U12" s="393"/>
      <c r="V12" s="392">
        <v>1</v>
      </c>
      <c r="W12" s="393"/>
      <c r="X12" s="392"/>
    </row>
    <row r="13" spans="1:24" s="346" customFormat="1" ht="21" customHeight="1">
      <c r="A13" s="390" t="s">
        <v>14</v>
      </c>
      <c r="B13" s="391" t="s">
        <v>335</v>
      </c>
      <c r="C13" s="392">
        <f t="shared" si="1"/>
        <v>0</v>
      </c>
      <c r="D13" s="393"/>
      <c r="E13" s="393"/>
      <c r="F13" s="393"/>
      <c r="G13" s="393"/>
      <c r="H13" s="393"/>
      <c r="I13" s="393"/>
      <c r="J13" s="393"/>
      <c r="K13" s="392">
        <f t="shared" si="2"/>
        <v>0</v>
      </c>
      <c r="L13" s="393"/>
      <c r="M13" s="393"/>
      <c r="N13" s="393"/>
      <c r="O13" s="393"/>
      <c r="P13" s="393"/>
      <c r="Q13" s="393"/>
      <c r="R13" s="392">
        <f t="shared" si="3"/>
        <v>0</v>
      </c>
      <c r="S13" s="392"/>
      <c r="T13" s="392"/>
      <c r="U13" s="393"/>
      <c r="V13" s="392"/>
      <c r="W13" s="393"/>
      <c r="X13" s="392"/>
    </row>
    <row r="14" spans="1:24" s="346" customFormat="1" ht="21" customHeight="1">
      <c r="A14" s="390" t="s">
        <v>19</v>
      </c>
      <c r="B14" s="391" t="s">
        <v>337</v>
      </c>
      <c r="C14" s="392">
        <f t="shared" si="1"/>
        <v>0</v>
      </c>
      <c r="D14" s="393"/>
      <c r="E14" s="393"/>
      <c r="F14" s="393"/>
      <c r="G14" s="393"/>
      <c r="H14" s="393"/>
      <c r="I14" s="393"/>
      <c r="J14" s="393"/>
      <c r="K14" s="392">
        <f t="shared" si="2"/>
        <v>0</v>
      </c>
      <c r="L14" s="393"/>
      <c r="M14" s="393"/>
      <c r="N14" s="393"/>
      <c r="O14" s="393"/>
      <c r="P14" s="393"/>
      <c r="Q14" s="393"/>
      <c r="R14" s="392">
        <f t="shared" si="3"/>
        <v>0</v>
      </c>
      <c r="S14" s="392"/>
      <c r="T14" s="392"/>
      <c r="U14" s="393"/>
      <c r="V14" s="392"/>
      <c r="W14" s="393"/>
      <c r="X14" s="392"/>
    </row>
    <row r="15" spans="1:24" s="346" customFormat="1" ht="21" customHeight="1">
      <c r="A15" s="390" t="s">
        <v>22</v>
      </c>
      <c r="B15" s="391" t="s">
        <v>339</v>
      </c>
      <c r="C15" s="392">
        <f t="shared" si="1"/>
        <v>0</v>
      </c>
      <c r="D15" s="393"/>
      <c r="E15" s="393"/>
      <c r="F15" s="393"/>
      <c r="G15" s="393"/>
      <c r="H15" s="393"/>
      <c r="I15" s="393"/>
      <c r="J15" s="393"/>
      <c r="K15" s="392">
        <f t="shared" si="2"/>
        <v>0</v>
      </c>
      <c r="L15" s="393"/>
      <c r="M15" s="393"/>
      <c r="N15" s="393"/>
      <c r="O15" s="393"/>
      <c r="P15" s="393"/>
      <c r="Q15" s="393"/>
      <c r="R15" s="392">
        <f t="shared" si="3"/>
        <v>2</v>
      </c>
      <c r="S15" s="392"/>
      <c r="T15" s="392"/>
      <c r="U15" s="393"/>
      <c r="V15" s="392">
        <v>2</v>
      </c>
      <c r="W15" s="393"/>
      <c r="X15" s="392"/>
    </row>
    <row r="16" spans="1:24" s="346" customFormat="1" ht="21" customHeight="1">
      <c r="A16" s="390" t="s">
        <v>23</v>
      </c>
      <c r="B16" s="391" t="s">
        <v>341</v>
      </c>
      <c r="C16" s="392">
        <f t="shared" si="1"/>
        <v>0</v>
      </c>
      <c r="D16" s="393"/>
      <c r="E16" s="393"/>
      <c r="F16" s="393"/>
      <c r="G16" s="393"/>
      <c r="H16" s="393"/>
      <c r="I16" s="393"/>
      <c r="J16" s="393"/>
      <c r="K16" s="392">
        <f t="shared" si="2"/>
        <v>0</v>
      </c>
      <c r="L16" s="393"/>
      <c r="M16" s="393"/>
      <c r="N16" s="393"/>
      <c r="O16" s="393"/>
      <c r="P16" s="393"/>
      <c r="Q16" s="393"/>
      <c r="R16" s="392">
        <f t="shared" si="3"/>
        <v>1</v>
      </c>
      <c r="S16" s="392">
        <v>1</v>
      </c>
      <c r="T16" s="392"/>
      <c r="U16" s="393"/>
      <c r="V16" s="392"/>
      <c r="W16" s="393"/>
      <c r="X16" s="392"/>
    </row>
    <row r="17" spans="1:24" s="346" customFormat="1" ht="21" customHeight="1">
      <c r="A17" s="390" t="s">
        <v>24</v>
      </c>
      <c r="B17" s="391" t="s">
        <v>343</v>
      </c>
      <c r="C17" s="392">
        <f t="shared" si="1"/>
        <v>0</v>
      </c>
      <c r="D17" s="393"/>
      <c r="E17" s="393"/>
      <c r="F17" s="393"/>
      <c r="G17" s="393"/>
      <c r="H17" s="393"/>
      <c r="I17" s="393"/>
      <c r="J17" s="393"/>
      <c r="K17" s="392">
        <f t="shared" si="2"/>
        <v>0</v>
      </c>
      <c r="L17" s="393"/>
      <c r="M17" s="393"/>
      <c r="N17" s="393"/>
      <c r="O17" s="393"/>
      <c r="P17" s="393"/>
      <c r="Q17" s="393"/>
      <c r="R17" s="392">
        <f t="shared" si="3"/>
        <v>0</v>
      </c>
      <c r="S17" s="392"/>
      <c r="T17" s="392"/>
      <c r="U17" s="393"/>
      <c r="V17" s="392"/>
      <c r="W17" s="393"/>
      <c r="X17" s="392"/>
    </row>
    <row r="18" spans="1:24" s="346" customFormat="1" ht="21" customHeight="1">
      <c r="A18" s="390" t="s">
        <v>25</v>
      </c>
      <c r="B18" s="391" t="s">
        <v>345</v>
      </c>
      <c r="C18" s="392">
        <f t="shared" si="1"/>
        <v>0</v>
      </c>
      <c r="D18" s="393"/>
      <c r="E18" s="393"/>
      <c r="F18" s="393"/>
      <c r="G18" s="393"/>
      <c r="H18" s="393"/>
      <c r="I18" s="393"/>
      <c r="J18" s="393"/>
      <c r="K18" s="392">
        <f t="shared" si="2"/>
        <v>0</v>
      </c>
      <c r="L18" s="393"/>
      <c r="M18" s="393"/>
      <c r="N18" s="393"/>
      <c r="O18" s="393"/>
      <c r="P18" s="393"/>
      <c r="Q18" s="393"/>
      <c r="R18" s="392">
        <f t="shared" si="3"/>
        <v>2</v>
      </c>
      <c r="S18" s="392">
        <v>1</v>
      </c>
      <c r="T18" s="392"/>
      <c r="U18" s="393"/>
      <c r="V18" s="392">
        <v>1</v>
      </c>
      <c r="W18" s="393"/>
      <c r="X18" s="392"/>
    </row>
    <row r="19" spans="1:24" s="346" customFormat="1" ht="21" customHeight="1">
      <c r="A19" s="390" t="s">
        <v>26</v>
      </c>
      <c r="B19" s="391" t="s">
        <v>347</v>
      </c>
      <c r="C19" s="392">
        <f t="shared" si="1"/>
        <v>0</v>
      </c>
      <c r="D19" s="393"/>
      <c r="E19" s="393"/>
      <c r="F19" s="393"/>
      <c r="G19" s="393"/>
      <c r="H19" s="393"/>
      <c r="I19" s="393"/>
      <c r="J19" s="393"/>
      <c r="K19" s="392">
        <f t="shared" si="2"/>
        <v>0</v>
      </c>
      <c r="L19" s="393"/>
      <c r="M19" s="393"/>
      <c r="N19" s="393"/>
      <c r="O19" s="393"/>
      <c r="P19" s="393"/>
      <c r="Q19" s="393"/>
      <c r="R19" s="392">
        <f t="shared" si="3"/>
        <v>2</v>
      </c>
      <c r="S19" s="392"/>
      <c r="T19" s="392"/>
      <c r="U19" s="393"/>
      <c r="V19" s="392">
        <v>2</v>
      </c>
      <c r="W19" s="393"/>
      <c r="X19" s="392"/>
    </row>
    <row r="20" spans="1:24" s="346" customFormat="1" ht="21" customHeight="1">
      <c r="A20" s="390" t="s">
        <v>27</v>
      </c>
      <c r="B20" s="391" t="s">
        <v>349</v>
      </c>
      <c r="C20" s="392">
        <f t="shared" si="1"/>
        <v>0</v>
      </c>
      <c r="D20" s="393"/>
      <c r="E20" s="393"/>
      <c r="F20" s="393"/>
      <c r="G20" s="393"/>
      <c r="H20" s="393"/>
      <c r="I20" s="393"/>
      <c r="J20" s="393"/>
      <c r="K20" s="392">
        <f t="shared" si="2"/>
        <v>0</v>
      </c>
      <c r="L20" s="393"/>
      <c r="M20" s="393"/>
      <c r="N20" s="393"/>
      <c r="O20" s="393"/>
      <c r="P20" s="393"/>
      <c r="Q20" s="393"/>
      <c r="R20" s="392">
        <f t="shared" si="3"/>
        <v>1</v>
      </c>
      <c r="S20" s="392"/>
      <c r="T20" s="392"/>
      <c r="U20" s="393"/>
      <c r="V20" s="392">
        <v>1</v>
      </c>
      <c r="W20" s="393"/>
      <c r="X20" s="392"/>
    </row>
    <row r="21" spans="1:24" s="346" customFormat="1" ht="21" customHeight="1">
      <c r="A21" s="390" t="s">
        <v>29</v>
      </c>
      <c r="B21" s="391" t="s">
        <v>351</v>
      </c>
      <c r="C21" s="392">
        <f t="shared" si="1"/>
        <v>0</v>
      </c>
      <c r="D21" s="393"/>
      <c r="E21" s="393"/>
      <c r="F21" s="393"/>
      <c r="G21" s="393"/>
      <c r="H21" s="393"/>
      <c r="I21" s="393"/>
      <c r="J21" s="393"/>
      <c r="K21" s="392">
        <f t="shared" si="2"/>
        <v>0</v>
      </c>
      <c r="L21" s="393"/>
      <c r="M21" s="393"/>
      <c r="N21" s="393"/>
      <c r="O21" s="393"/>
      <c r="P21" s="393"/>
      <c r="Q21" s="393"/>
      <c r="R21" s="392">
        <f t="shared" si="3"/>
        <v>0</v>
      </c>
      <c r="S21" s="392"/>
      <c r="T21" s="392"/>
      <c r="U21" s="393"/>
      <c r="V21" s="392"/>
      <c r="W21" s="393"/>
      <c r="X21" s="392"/>
    </row>
    <row r="22" spans="1:24" s="346" customFormat="1" ht="21" customHeight="1">
      <c r="A22" s="390" t="s">
        <v>30</v>
      </c>
      <c r="B22" s="391" t="s">
        <v>353</v>
      </c>
      <c r="C22" s="392">
        <f t="shared" si="1"/>
        <v>0</v>
      </c>
      <c r="D22" s="393"/>
      <c r="E22" s="393"/>
      <c r="F22" s="393"/>
      <c r="G22" s="393"/>
      <c r="H22" s="393"/>
      <c r="I22" s="393"/>
      <c r="J22" s="393"/>
      <c r="K22" s="392">
        <f t="shared" si="2"/>
        <v>0</v>
      </c>
      <c r="L22" s="392"/>
      <c r="M22" s="392"/>
      <c r="N22" s="392"/>
      <c r="O22" s="392"/>
      <c r="P22" s="392"/>
      <c r="Q22" s="392"/>
      <c r="R22" s="392">
        <f t="shared" si="3"/>
        <v>1</v>
      </c>
      <c r="S22" s="392"/>
      <c r="T22" s="392"/>
      <c r="U22" s="392">
        <v>1</v>
      </c>
      <c r="V22" s="392"/>
      <c r="W22" s="392"/>
      <c r="X22" s="392"/>
    </row>
    <row r="23" spans="1:24" s="346" customFormat="1" ht="21" customHeight="1">
      <c r="A23" s="390" t="s">
        <v>104</v>
      </c>
      <c r="B23" s="391" t="s">
        <v>355</v>
      </c>
      <c r="C23" s="392">
        <f t="shared" si="1"/>
        <v>0</v>
      </c>
      <c r="D23" s="393"/>
      <c r="E23" s="393"/>
      <c r="F23" s="393"/>
      <c r="G23" s="393"/>
      <c r="H23" s="393"/>
      <c r="I23" s="393"/>
      <c r="J23" s="393"/>
      <c r="K23" s="392">
        <f t="shared" si="2"/>
        <v>0</v>
      </c>
      <c r="L23" s="392"/>
      <c r="M23" s="392"/>
      <c r="N23" s="392"/>
      <c r="O23" s="392"/>
      <c r="P23" s="392"/>
      <c r="Q23" s="392"/>
      <c r="R23" s="392">
        <f t="shared" si="3"/>
        <v>0</v>
      </c>
      <c r="S23" s="392"/>
      <c r="T23" s="392"/>
      <c r="U23" s="392"/>
      <c r="V23" s="392"/>
      <c r="W23" s="392"/>
      <c r="X23" s="392"/>
    </row>
    <row r="24" spans="1:25" ht="24.75" customHeight="1">
      <c r="A24" s="382"/>
      <c r="B24" s="640" t="str">
        <f>TT!C7</f>
        <v>Đồng Tháp, ngày 03 tháng 4 năm 2020</v>
      </c>
      <c r="C24" s="640"/>
      <c r="D24" s="640"/>
      <c r="E24" s="640"/>
      <c r="F24" s="640"/>
      <c r="G24" s="640"/>
      <c r="H24" s="244"/>
      <c r="I24" s="244"/>
      <c r="J24" s="244"/>
      <c r="K24" s="394"/>
      <c r="L24" s="395"/>
      <c r="M24" s="395"/>
      <c r="N24" s="394"/>
      <c r="O24" s="679" t="str">
        <f>TT!C4</f>
        <v>Đồng Tháp, ngày 03 tháng 4 năm 2020</v>
      </c>
      <c r="P24" s="679"/>
      <c r="Q24" s="679"/>
      <c r="R24" s="679"/>
      <c r="S24" s="679"/>
      <c r="T24" s="679"/>
      <c r="U24" s="679"/>
      <c r="V24" s="679"/>
      <c r="W24" s="679"/>
      <c r="X24" s="679"/>
      <c r="Y24" s="70"/>
    </row>
    <row r="25" spans="1:24" ht="35.25" customHeight="1">
      <c r="A25" s="70"/>
      <c r="B25" s="641" t="s">
        <v>286</v>
      </c>
      <c r="C25" s="641"/>
      <c r="D25" s="641"/>
      <c r="E25" s="641"/>
      <c r="F25" s="641"/>
      <c r="G25" s="641"/>
      <c r="H25" s="241"/>
      <c r="I25" s="241"/>
      <c r="J25" s="241"/>
      <c r="K25" s="245"/>
      <c r="L25" s="245"/>
      <c r="M25" s="245"/>
      <c r="N25" s="245"/>
      <c r="O25" s="642" t="str">
        <f>TT!C5</f>
        <v>KT. CỤC TRƯỞNG
PHÓ CỤC TRƯỞNG</v>
      </c>
      <c r="P25" s="642"/>
      <c r="Q25" s="642"/>
      <c r="R25" s="642"/>
      <c r="S25" s="642"/>
      <c r="T25" s="642"/>
      <c r="U25" s="642"/>
      <c r="V25" s="642"/>
      <c r="W25" s="642"/>
      <c r="X25" s="642"/>
    </row>
    <row r="26" spans="1:21" ht="16.5">
      <c r="A26" s="4"/>
      <c r="B26" s="241"/>
      <c r="C26" s="241"/>
      <c r="D26" s="396"/>
      <c r="E26" s="396"/>
      <c r="F26" s="396"/>
      <c r="G26" s="241"/>
      <c r="H26" s="241"/>
      <c r="I26" s="241"/>
      <c r="J26" s="241"/>
      <c r="K26" s="396"/>
      <c r="L26" s="396"/>
      <c r="M26" s="396"/>
      <c r="N26" s="396"/>
      <c r="O26" s="396"/>
      <c r="P26" s="241"/>
      <c r="Q26" s="241"/>
      <c r="R26" s="241"/>
      <c r="S26" s="396"/>
      <c r="T26" s="396"/>
      <c r="U26" s="396"/>
    </row>
    <row r="27" spans="1:21" ht="24.75" customHeight="1">
      <c r="A27" s="4"/>
      <c r="B27" s="239"/>
      <c r="C27" s="239"/>
      <c r="D27" s="133"/>
      <c r="E27" s="133"/>
      <c r="F27" s="133"/>
      <c r="G27" s="239"/>
      <c r="H27" s="239"/>
      <c r="I27" s="239"/>
      <c r="J27" s="239"/>
      <c r="K27" s="133"/>
      <c r="L27" s="133"/>
      <c r="M27" s="133"/>
      <c r="N27" s="133"/>
      <c r="O27" s="133"/>
      <c r="P27" s="384"/>
      <c r="Q27" s="384"/>
      <c r="R27" s="384"/>
      <c r="S27" s="384"/>
      <c r="T27" s="384"/>
      <c r="U27" s="384"/>
    </row>
    <row r="28" spans="1:21" ht="16.5">
      <c r="A28" s="4"/>
      <c r="B28" s="239"/>
      <c r="C28" s="239"/>
      <c r="D28" s="133"/>
      <c r="E28" s="133"/>
      <c r="F28" s="133"/>
      <c r="G28" s="239"/>
      <c r="H28" s="239"/>
      <c r="I28" s="239"/>
      <c r="J28" s="239"/>
      <c r="K28" s="133"/>
      <c r="L28" s="133"/>
      <c r="M28" s="133"/>
      <c r="N28" s="133"/>
      <c r="O28" s="133"/>
      <c r="P28" s="384"/>
      <c r="Q28" s="384"/>
      <c r="R28" s="384"/>
      <c r="S28" s="384"/>
      <c r="T28" s="384"/>
      <c r="U28" s="384"/>
    </row>
    <row r="29" spans="1:24" ht="16.5">
      <c r="A29" s="4"/>
      <c r="B29" s="665" t="str">
        <f>TT!C6</f>
        <v>Nguyễn Chí Hòa</v>
      </c>
      <c r="C29" s="665"/>
      <c r="D29" s="665"/>
      <c r="E29" s="665"/>
      <c r="F29" s="665"/>
      <c r="G29" s="665"/>
      <c r="H29" s="137"/>
      <c r="I29" s="137"/>
      <c r="J29" s="137"/>
      <c r="K29" s="133"/>
      <c r="L29" s="133"/>
      <c r="M29" s="133"/>
      <c r="N29" s="133"/>
      <c r="O29" s="665" t="str">
        <f>TT!C3</f>
        <v>Vũ Quang Hiện</v>
      </c>
      <c r="P29" s="665"/>
      <c r="Q29" s="665"/>
      <c r="R29" s="665"/>
      <c r="S29" s="665"/>
      <c r="T29" s="665"/>
      <c r="U29" s="665"/>
      <c r="V29" s="665"/>
      <c r="W29" s="665"/>
      <c r="X29" s="665"/>
    </row>
    <row r="30" spans="1:21" ht="16.5">
      <c r="A30" s="384"/>
      <c r="B30" s="384"/>
      <c r="C30" s="384"/>
      <c r="D30" s="384"/>
      <c r="E30" s="384"/>
      <c r="F30" s="384"/>
      <c r="G30" s="384"/>
      <c r="H30" s="384"/>
      <c r="I30" s="384"/>
      <c r="J30" s="384"/>
      <c r="K30" s="384"/>
      <c r="L30" s="384"/>
      <c r="M30" s="384"/>
      <c r="N30" s="384"/>
      <c r="O30" s="384"/>
      <c r="P30" s="239"/>
      <c r="Q30" s="239"/>
      <c r="R30" s="239"/>
      <c r="S30" s="133"/>
      <c r="T30" s="133"/>
      <c r="U30" s="133"/>
    </row>
    <row r="31" spans="1:21" ht="16.5">
      <c r="A31" s="384"/>
      <c r="B31" s="384"/>
      <c r="C31" s="384"/>
      <c r="D31" s="384"/>
      <c r="E31" s="384"/>
      <c r="F31" s="384"/>
      <c r="G31" s="384"/>
      <c r="H31" s="384"/>
      <c r="I31" s="384"/>
      <c r="J31" s="384"/>
      <c r="K31" s="384"/>
      <c r="L31" s="384"/>
      <c r="M31" s="384"/>
      <c r="N31" s="384"/>
      <c r="O31" s="384"/>
      <c r="P31" s="137"/>
      <c r="Q31" s="137"/>
      <c r="R31" s="137"/>
      <c r="S31" s="133"/>
      <c r="T31" s="133"/>
      <c r="U31" s="133"/>
    </row>
  </sheetData>
  <sheetProtection formatCells="0" formatColumns="0" formatRows="0" insertRows="0" deleteRows="0"/>
  <mergeCells count="47">
    <mergeCell ref="B29:G29"/>
    <mergeCell ref="W5:W7"/>
    <mergeCell ref="Q5:Q7"/>
    <mergeCell ref="S5:S7"/>
    <mergeCell ref="T5:T7"/>
    <mergeCell ref="U5:U7"/>
    <mergeCell ref="V5:V7"/>
    <mergeCell ref="R4:R7"/>
    <mergeCell ref="S4:U4"/>
    <mergeCell ref="V4:X4"/>
    <mergeCell ref="A8:B8"/>
    <mergeCell ref="B25:G25"/>
    <mergeCell ref="X5:X7"/>
    <mergeCell ref="A9:B9"/>
    <mergeCell ref="A3:A7"/>
    <mergeCell ref="B3:B7"/>
    <mergeCell ref="B24:G24"/>
    <mergeCell ref="D5:D7"/>
    <mergeCell ref="E5:E7"/>
    <mergeCell ref="F5:F7"/>
    <mergeCell ref="G5:G7"/>
    <mergeCell ref="C3:J3"/>
    <mergeCell ref="K3:Q3"/>
    <mergeCell ref="M5:M7"/>
    <mergeCell ref="N5:N7"/>
    <mergeCell ref="O5:O7"/>
    <mergeCell ref="P5:P7"/>
    <mergeCell ref="R3:X3"/>
    <mergeCell ref="C4:C7"/>
    <mergeCell ref="D4:G4"/>
    <mergeCell ref="H4:J4"/>
    <mergeCell ref="K4:K7"/>
    <mergeCell ref="L4:N4"/>
    <mergeCell ref="H5:H7"/>
    <mergeCell ref="I5:I7"/>
    <mergeCell ref="J5:J7"/>
    <mergeCell ref="L5:L7"/>
    <mergeCell ref="A1:E1"/>
    <mergeCell ref="R1:X1"/>
    <mergeCell ref="H2:I2"/>
    <mergeCell ref="L2:P2"/>
    <mergeCell ref="R2:X2"/>
    <mergeCell ref="F1:Q1"/>
    <mergeCell ref="O24:X24"/>
    <mergeCell ref="O25:X25"/>
    <mergeCell ref="O29:X29"/>
    <mergeCell ref="O4:Q4"/>
  </mergeCells>
  <printOptions/>
  <pageMargins left="0.35" right="0.36" top="0.41" bottom="0.43" header="0.31496062992125984" footer="0.31496062992125984"/>
  <pageSetup horizontalDpi="600" verticalDpi="600" orientation="landscape" paperSize="9" scale="85" r:id="rId1"/>
</worksheet>
</file>

<file path=xl/worksheets/sheet18.xml><?xml version="1.0" encoding="utf-8"?>
<worksheet xmlns="http://schemas.openxmlformats.org/spreadsheetml/2006/main" xmlns:r="http://schemas.openxmlformats.org/officeDocument/2006/relationships">
  <sheetPr>
    <tabColor rgb="FF0070C0"/>
  </sheetPr>
  <dimension ref="A1:T41"/>
  <sheetViews>
    <sheetView view="pageBreakPreview" zoomScale="70" zoomScaleSheetLayoutView="70" zoomScalePageLayoutView="0" workbookViewId="0" topLeftCell="A7">
      <selection activeCell="A10" sqref="A10:B23"/>
    </sheetView>
  </sheetViews>
  <sheetFormatPr defaultColWidth="9.00390625" defaultRowHeight="15.75"/>
  <cols>
    <col min="1" max="1" width="6.75390625" style="82" customWidth="1"/>
    <col min="2" max="2" width="21.625" style="71" customWidth="1"/>
    <col min="3" max="5" width="7.375" style="71" customWidth="1"/>
    <col min="6" max="6" width="13.625" style="71" customWidth="1"/>
    <col min="7" max="7" width="7.875" style="71" customWidth="1"/>
    <col min="8" max="8" width="13.25390625" style="71" customWidth="1"/>
    <col min="9" max="9" width="7.875" style="71" customWidth="1"/>
    <col min="10" max="10" width="12.375" style="71" customWidth="1"/>
    <col min="11" max="11" width="7.875" style="71" customWidth="1"/>
    <col min="12" max="12" width="11.75390625" style="71" customWidth="1"/>
    <col min="13" max="13" width="7.875" style="71" customWidth="1"/>
    <col min="14" max="14" width="11.00390625" style="71" customWidth="1"/>
    <col min="15" max="15" width="7.875" style="71" customWidth="1"/>
    <col min="16" max="16" width="11.50390625" style="71" customWidth="1"/>
    <col min="17" max="17" width="7.50390625" style="71" customWidth="1"/>
    <col min="18" max="18" width="9.75390625" style="71" customWidth="1"/>
    <col min="19" max="19" width="8.00390625" style="71" customWidth="1"/>
    <col min="20" max="20" width="12.25390625" style="71" customWidth="1"/>
    <col min="21" max="16384" width="9.00390625" style="71" customWidth="1"/>
  </cols>
  <sheetData>
    <row r="1" spans="1:20" ht="78.75" customHeight="1">
      <c r="A1" s="493" t="s">
        <v>330</v>
      </c>
      <c r="B1" s="493"/>
      <c r="C1" s="493"/>
      <c r="D1" s="493"/>
      <c r="E1" s="697" t="s">
        <v>469</v>
      </c>
      <c r="F1" s="697"/>
      <c r="G1" s="697"/>
      <c r="H1" s="697"/>
      <c r="I1" s="697"/>
      <c r="J1" s="697"/>
      <c r="K1" s="697"/>
      <c r="L1" s="697"/>
      <c r="M1" s="697"/>
      <c r="N1" s="697"/>
      <c r="O1" s="697"/>
      <c r="P1" s="507" t="str">
        <f>TT!C2</f>
        <v>Đơn vị  báo cáo: 
Cục THADS tỉnh Đồng Tháp
Đơn vị nhận báo cáo:
Tổng Cục THADS</v>
      </c>
      <c r="Q1" s="507"/>
      <c r="R1" s="507"/>
      <c r="S1" s="507"/>
      <c r="T1" s="507"/>
    </row>
    <row r="2" spans="1:20" ht="18" customHeight="1">
      <c r="A2" s="72"/>
      <c r="B2" s="4"/>
      <c r="C2" s="73"/>
      <c r="D2" s="73"/>
      <c r="G2" s="74"/>
      <c r="H2" s="75">
        <f>COUNTBLANK(C23:T23)</f>
        <v>18</v>
      </c>
      <c r="I2" s="75">
        <f>COUNTA(C23:T23)</f>
        <v>0</v>
      </c>
      <c r="J2" s="75">
        <f>H2+I2</f>
        <v>18</v>
      </c>
      <c r="K2" s="76"/>
      <c r="M2" s="77"/>
      <c r="N2" s="77"/>
      <c r="O2" s="77"/>
      <c r="P2" s="690" t="s">
        <v>98</v>
      </c>
      <c r="Q2" s="690"/>
      <c r="R2" s="690"/>
      <c r="S2" s="690"/>
      <c r="T2" s="690"/>
    </row>
    <row r="3" spans="1:20" s="78" customFormat="1" ht="19.5" customHeight="1">
      <c r="A3" s="698" t="s">
        <v>234</v>
      </c>
      <c r="B3" s="698" t="s">
        <v>157</v>
      </c>
      <c r="C3" s="691" t="s">
        <v>252</v>
      </c>
      <c r="D3" s="692"/>
      <c r="E3" s="692"/>
      <c r="F3" s="693" t="s">
        <v>253</v>
      </c>
      <c r="G3" s="693"/>
      <c r="H3" s="693"/>
      <c r="I3" s="693"/>
      <c r="J3" s="693"/>
      <c r="K3" s="693"/>
      <c r="L3" s="693"/>
      <c r="M3" s="694" t="s">
        <v>254</v>
      </c>
      <c r="N3" s="694"/>
      <c r="O3" s="694"/>
      <c r="P3" s="695"/>
      <c r="Q3" s="691" t="s">
        <v>255</v>
      </c>
      <c r="R3" s="692"/>
      <c r="S3" s="692"/>
      <c r="T3" s="696"/>
    </row>
    <row r="4" spans="1:20" s="78" customFormat="1" ht="26.25" customHeight="1">
      <c r="A4" s="699"/>
      <c r="B4" s="699"/>
      <c r="C4" s="700" t="s">
        <v>256</v>
      </c>
      <c r="D4" s="703" t="s">
        <v>4</v>
      </c>
      <c r="E4" s="703"/>
      <c r="F4" s="700" t="s">
        <v>257</v>
      </c>
      <c r="G4" s="693" t="s">
        <v>258</v>
      </c>
      <c r="H4" s="693"/>
      <c r="I4" s="693"/>
      <c r="J4" s="693"/>
      <c r="K4" s="693"/>
      <c r="L4" s="693"/>
      <c r="M4" s="704" t="s">
        <v>259</v>
      </c>
      <c r="N4" s="705"/>
      <c r="O4" s="704" t="s">
        <v>260</v>
      </c>
      <c r="P4" s="705"/>
      <c r="Q4" s="704" t="s">
        <v>261</v>
      </c>
      <c r="R4" s="705"/>
      <c r="S4" s="704" t="s">
        <v>262</v>
      </c>
      <c r="T4" s="705"/>
    </row>
    <row r="5" spans="1:20" s="78" customFormat="1" ht="19.5" customHeight="1">
      <c r="A5" s="699"/>
      <c r="B5" s="699"/>
      <c r="C5" s="701"/>
      <c r="D5" s="700" t="s">
        <v>263</v>
      </c>
      <c r="E5" s="700" t="s">
        <v>62</v>
      </c>
      <c r="F5" s="701"/>
      <c r="G5" s="693" t="s">
        <v>12</v>
      </c>
      <c r="H5" s="693"/>
      <c r="I5" s="693" t="s">
        <v>4</v>
      </c>
      <c r="J5" s="693"/>
      <c r="K5" s="693"/>
      <c r="L5" s="693"/>
      <c r="M5" s="706"/>
      <c r="N5" s="707"/>
      <c r="O5" s="706"/>
      <c r="P5" s="707"/>
      <c r="Q5" s="706"/>
      <c r="R5" s="707"/>
      <c r="S5" s="706"/>
      <c r="T5" s="707"/>
    </row>
    <row r="6" spans="1:20" s="78" customFormat="1" ht="30.75" customHeight="1">
      <c r="A6" s="699"/>
      <c r="B6" s="699"/>
      <c r="C6" s="701"/>
      <c r="D6" s="701"/>
      <c r="E6" s="701"/>
      <c r="F6" s="701"/>
      <c r="G6" s="693"/>
      <c r="H6" s="693"/>
      <c r="I6" s="693" t="s">
        <v>264</v>
      </c>
      <c r="J6" s="693"/>
      <c r="K6" s="693" t="s">
        <v>265</v>
      </c>
      <c r="L6" s="693"/>
      <c r="M6" s="708"/>
      <c r="N6" s="709"/>
      <c r="O6" s="708"/>
      <c r="P6" s="709"/>
      <c r="Q6" s="708"/>
      <c r="R6" s="709"/>
      <c r="S6" s="708"/>
      <c r="T6" s="709"/>
    </row>
    <row r="7" spans="1:20" s="78" customFormat="1" ht="32.25" customHeight="1">
      <c r="A7" s="699"/>
      <c r="B7" s="699"/>
      <c r="C7" s="702"/>
      <c r="D7" s="702"/>
      <c r="E7" s="702"/>
      <c r="F7" s="702"/>
      <c r="G7" s="145" t="s">
        <v>178</v>
      </c>
      <c r="H7" s="145" t="s">
        <v>179</v>
      </c>
      <c r="I7" s="145" t="s">
        <v>178</v>
      </c>
      <c r="J7" s="145" t="s">
        <v>179</v>
      </c>
      <c r="K7" s="146" t="s">
        <v>178</v>
      </c>
      <c r="L7" s="145" t="s">
        <v>179</v>
      </c>
      <c r="M7" s="145" t="s">
        <v>178</v>
      </c>
      <c r="N7" s="145" t="s">
        <v>179</v>
      </c>
      <c r="O7" s="145" t="s">
        <v>178</v>
      </c>
      <c r="P7" s="145" t="s">
        <v>179</v>
      </c>
      <c r="Q7" s="145" t="s">
        <v>178</v>
      </c>
      <c r="R7" s="145" t="s">
        <v>179</v>
      </c>
      <c r="S7" s="145" t="s">
        <v>178</v>
      </c>
      <c r="T7" s="145" t="s">
        <v>179</v>
      </c>
    </row>
    <row r="8" spans="1:20" s="81" customFormat="1" ht="20.25" customHeight="1">
      <c r="A8" s="710" t="s">
        <v>3</v>
      </c>
      <c r="B8" s="710"/>
      <c r="C8" s="79">
        <v>1</v>
      </c>
      <c r="D8" s="79">
        <v>2</v>
      </c>
      <c r="E8" s="79">
        <v>3</v>
      </c>
      <c r="F8" s="79">
        <v>4</v>
      </c>
      <c r="G8" s="79">
        <v>5</v>
      </c>
      <c r="H8" s="79">
        <v>6</v>
      </c>
      <c r="I8" s="79">
        <v>7</v>
      </c>
      <c r="J8" s="79">
        <v>8</v>
      </c>
      <c r="K8" s="79">
        <v>9</v>
      </c>
      <c r="L8" s="79">
        <v>10</v>
      </c>
      <c r="M8" s="79">
        <v>11</v>
      </c>
      <c r="N8" s="79">
        <v>12</v>
      </c>
      <c r="O8" s="79">
        <v>13</v>
      </c>
      <c r="P8" s="79">
        <v>14</v>
      </c>
      <c r="Q8" s="80">
        <v>15</v>
      </c>
      <c r="R8" s="80">
        <v>16</v>
      </c>
      <c r="S8" s="80">
        <v>17</v>
      </c>
      <c r="T8" s="80">
        <v>18</v>
      </c>
    </row>
    <row r="9" spans="1:20" s="147" customFormat="1" ht="32.25" customHeight="1">
      <c r="A9" s="712" t="s">
        <v>10</v>
      </c>
      <c r="B9" s="713"/>
      <c r="C9" s="151"/>
      <c r="D9" s="151"/>
      <c r="E9" s="151"/>
      <c r="F9" s="151"/>
      <c r="G9" s="151"/>
      <c r="H9" s="151"/>
      <c r="I9" s="151"/>
      <c r="J9" s="151"/>
      <c r="K9" s="151"/>
      <c r="L9" s="151"/>
      <c r="M9" s="151"/>
      <c r="N9" s="151"/>
      <c r="O9" s="151"/>
      <c r="P9" s="151"/>
      <c r="Q9" s="152"/>
      <c r="R9" s="152"/>
      <c r="S9" s="152"/>
      <c r="T9" s="152"/>
    </row>
    <row r="10" spans="1:20" s="148" customFormat="1" ht="32.25" customHeight="1">
      <c r="A10" s="149" t="s">
        <v>0</v>
      </c>
      <c r="B10" s="150" t="s">
        <v>28</v>
      </c>
      <c r="C10" s="151"/>
      <c r="D10" s="151"/>
      <c r="E10" s="151"/>
      <c r="F10" s="151"/>
      <c r="G10" s="151"/>
      <c r="H10" s="151"/>
      <c r="I10" s="151"/>
      <c r="J10" s="151"/>
      <c r="K10" s="151"/>
      <c r="L10" s="151"/>
      <c r="M10" s="151"/>
      <c r="N10" s="151"/>
      <c r="O10" s="151"/>
      <c r="P10" s="151"/>
      <c r="Q10" s="152"/>
      <c r="R10" s="152"/>
      <c r="S10" s="152"/>
      <c r="T10" s="152"/>
    </row>
    <row r="11" spans="1:20" s="148" customFormat="1" ht="32.25" customHeight="1">
      <c r="A11" s="243" t="s">
        <v>1</v>
      </c>
      <c r="B11" s="150" t="s">
        <v>8</v>
      </c>
      <c r="C11" s="151"/>
      <c r="D11" s="151"/>
      <c r="E11" s="151"/>
      <c r="F11" s="151"/>
      <c r="G11" s="151"/>
      <c r="H11" s="151"/>
      <c r="I11" s="151"/>
      <c r="J11" s="151"/>
      <c r="K11" s="151"/>
      <c r="L11" s="151"/>
      <c r="M11" s="151"/>
      <c r="N11" s="151"/>
      <c r="O11" s="151"/>
      <c r="P11" s="151"/>
      <c r="Q11" s="152"/>
      <c r="R11" s="152"/>
      <c r="S11" s="152"/>
      <c r="T11" s="152"/>
    </row>
    <row r="12" spans="1:20" s="148" customFormat="1" ht="32.25" customHeight="1">
      <c r="A12" s="243" t="s">
        <v>13</v>
      </c>
      <c r="B12" s="150" t="s">
        <v>334</v>
      </c>
      <c r="C12" s="151"/>
      <c r="D12" s="151"/>
      <c r="E12" s="151"/>
      <c r="F12" s="151"/>
      <c r="G12" s="151"/>
      <c r="H12" s="151"/>
      <c r="I12" s="151"/>
      <c r="J12" s="151"/>
      <c r="K12" s="151"/>
      <c r="L12" s="151"/>
      <c r="M12" s="151"/>
      <c r="N12" s="151"/>
      <c r="O12" s="151"/>
      <c r="P12" s="151"/>
      <c r="Q12" s="152"/>
      <c r="R12" s="152"/>
      <c r="S12" s="152"/>
      <c r="T12" s="152"/>
    </row>
    <row r="13" spans="1:20" s="148" customFormat="1" ht="32.25" customHeight="1">
      <c r="A13" s="243" t="s">
        <v>14</v>
      </c>
      <c r="B13" s="150" t="s">
        <v>335</v>
      </c>
      <c r="C13" s="151"/>
      <c r="D13" s="151"/>
      <c r="E13" s="151"/>
      <c r="F13" s="151"/>
      <c r="G13" s="151"/>
      <c r="H13" s="151"/>
      <c r="I13" s="151"/>
      <c r="J13" s="151"/>
      <c r="K13" s="151"/>
      <c r="L13" s="151"/>
      <c r="M13" s="151"/>
      <c r="N13" s="151"/>
      <c r="O13" s="151"/>
      <c r="P13" s="151"/>
      <c r="Q13" s="152"/>
      <c r="R13" s="152"/>
      <c r="S13" s="152"/>
      <c r="T13" s="152"/>
    </row>
    <row r="14" spans="1:20" s="148" customFormat="1" ht="32.25" customHeight="1">
      <c r="A14" s="243" t="s">
        <v>19</v>
      </c>
      <c r="B14" s="150" t="s">
        <v>337</v>
      </c>
      <c r="C14" s="151"/>
      <c r="D14" s="151"/>
      <c r="E14" s="151"/>
      <c r="F14" s="151"/>
      <c r="G14" s="151"/>
      <c r="H14" s="151"/>
      <c r="I14" s="151"/>
      <c r="J14" s="151"/>
      <c r="K14" s="151"/>
      <c r="L14" s="151"/>
      <c r="M14" s="151"/>
      <c r="N14" s="151"/>
      <c r="O14" s="151"/>
      <c r="P14" s="151"/>
      <c r="Q14" s="152"/>
      <c r="R14" s="152"/>
      <c r="S14" s="152"/>
      <c r="T14" s="152"/>
    </row>
    <row r="15" spans="1:20" s="148" customFormat="1" ht="32.25" customHeight="1">
      <c r="A15" s="243" t="s">
        <v>22</v>
      </c>
      <c r="B15" s="150" t="s">
        <v>339</v>
      </c>
      <c r="C15" s="151"/>
      <c r="D15" s="151"/>
      <c r="E15" s="151"/>
      <c r="F15" s="151"/>
      <c r="G15" s="151"/>
      <c r="H15" s="151"/>
      <c r="I15" s="151"/>
      <c r="J15" s="151"/>
      <c r="K15" s="151"/>
      <c r="L15" s="151"/>
      <c r="M15" s="151"/>
      <c r="N15" s="151"/>
      <c r="O15" s="151"/>
      <c r="P15" s="151"/>
      <c r="Q15" s="152"/>
      <c r="R15" s="152"/>
      <c r="S15" s="152"/>
      <c r="T15" s="152"/>
    </row>
    <row r="16" spans="1:20" s="148" customFormat="1" ht="32.25" customHeight="1">
      <c r="A16" s="243" t="s">
        <v>23</v>
      </c>
      <c r="B16" s="150" t="s">
        <v>341</v>
      </c>
      <c r="C16" s="151"/>
      <c r="D16" s="151"/>
      <c r="E16" s="151"/>
      <c r="F16" s="151"/>
      <c r="G16" s="151"/>
      <c r="H16" s="151"/>
      <c r="I16" s="151"/>
      <c r="J16" s="151"/>
      <c r="K16" s="151"/>
      <c r="L16" s="151"/>
      <c r="M16" s="151"/>
      <c r="N16" s="151"/>
      <c r="O16" s="151"/>
      <c r="P16" s="151"/>
      <c r="Q16" s="152"/>
      <c r="R16" s="152"/>
      <c r="S16" s="152"/>
      <c r="T16" s="152"/>
    </row>
    <row r="17" spans="1:20" s="148" customFormat="1" ht="32.25" customHeight="1">
      <c r="A17" s="243" t="s">
        <v>24</v>
      </c>
      <c r="B17" s="150" t="s">
        <v>343</v>
      </c>
      <c r="C17" s="151"/>
      <c r="D17" s="151"/>
      <c r="E17" s="151"/>
      <c r="F17" s="151"/>
      <c r="G17" s="151"/>
      <c r="H17" s="151"/>
      <c r="I17" s="151"/>
      <c r="J17" s="151"/>
      <c r="K17" s="151"/>
      <c r="L17" s="151"/>
      <c r="M17" s="151"/>
      <c r="N17" s="151"/>
      <c r="O17" s="151"/>
      <c r="P17" s="151"/>
      <c r="Q17" s="152"/>
      <c r="R17" s="152"/>
      <c r="S17" s="152"/>
      <c r="T17" s="152"/>
    </row>
    <row r="18" spans="1:20" s="148" customFormat="1" ht="32.25" customHeight="1">
      <c r="A18" s="243" t="s">
        <v>25</v>
      </c>
      <c r="B18" s="150" t="s">
        <v>345</v>
      </c>
      <c r="C18" s="151"/>
      <c r="D18" s="151"/>
      <c r="E18" s="151"/>
      <c r="F18" s="151"/>
      <c r="G18" s="151"/>
      <c r="H18" s="151"/>
      <c r="I18" s="151"/>
      <c r="J18" s="151"/>
      <c r="K18" s="151"/>
      <c r="L18" s="151"/>
      <c r="M18" s="151"/>
      <c r="N18" s="151"/>
      <c r="O18" s="151"/>
      <c r="P18" s="151"/>
      <c r="Q18" s="152"/>
      <c r="R18" s="152"/>
      <c r="S18" s="152"/>
      <c r="T18" s="152"/>
    </row>
    <row r="19" spans="1:20" s="148" customFormat="1" ht="32.25" customHeight="1">
      <c r="A19" s="243" t="s">
        <v>26</v>
      </c>
      <c r="B19" s="150" t="s">
        <v>347</v>
      </c>
      <c r="C19" s="151"/>
      <c r="D19" s="151"/>
      <c r="E19" s="151"/>
      <c r="F19" s="151"/>
      <c r="G19" s="151"/>
      <c r="H19" s="151"/>
      <c r="I19" s="151"/>
      <c r="J19" s="151"/>
      <c r="K19" s="151"/>
      <c r="L19" s="151"/>
      <c r="M19" s="151"/>
      <c r="N19" s="151"/>
      <c r="O19" s="151"/>
      <c r="P19" s="151"/>
      <c r="Q19" s="152"/>
      <c r="R19" s="152"/>
      <c r="S19" s="152"/>
      <c r="T19" s="152"/>
    </row>
    <row r="20" spans="1:20" s="148" customFormat="1" ht="32.25" customHeight="1">
      <c r="A20" s="243" t="s">
        <v>27</v>
      </c>
      <c r="B20" s="150" t="s">
        <v>349</v>
      </c>
      <c r="C20" s="151"/>
      <c r="D20" s="151"/>
      <c r="E20" s="151"/>
      <c r="F20" s="151"/>
      <c r="G20" s="151"/>
      <c r="H20" s="151"/>
      <c r="I20" s="151"/>
      <c r="J20" s="151"/>
      <c r="K20" s="151"/>
      <c r="L20" s="151"/>
      <c r="M20" s="151"/>
      <c r="N20" s="151"/>
      <c r="O20" s="151"/>
      <c r="P20" s="151"/>
      <c r="Q20" s="152"/>
      <c r="R20" s="152"/>
      <c r="S20" s="152"/>
      <c r="T20" s="152"/>
    </row>
    <row r="21" spans="1:20" s="148" customFormat="1" ht="32.25" customHeight="1">
      <c r="A21" s="149" t="s">
        <v>29</v>
      </c>
      <c r="B21" s="150" t="s">
        <v>351</v>
      </c>
      <c r="C21" s="151"/>
      <c r="D21" s="151"/>
      <c r="E21" s="151"/>
      <c r="F21" s="151"/>
      <c r="G21" s="151"/>
      <c r="H21" s="151"/>
      <c r="I21" s="151"/>
      <c r="J21" s="151"/>
      <c r="K21" s="151"/>
      <c r="L21" s="151"/>
      <c r="M21" s="151"/>
      <c r="N21" s="151"/>
      <c r="O21" s="151"/>
      <c r="P21" s="151"/>
      <c r="Q21" s="152"/>
      <c r="R21" s="152"/>
      <c r="S21" s="152"/>
      <c r="T21" s="152"/>
    </row>
    <row r="22" spans="1:20" s="148" customFormat="1" ht="32.25" customHeight="1">
      <c r="A22" s="149" t="s">
        <v>30</v>
      </c>
      <c r="B22" s="150" t="s">
        <v>353</v>
      </c>
      <c r="C22" s="151"/>
      <c r="D22" s="151"/>
      <c r="E22" s="151"/>
      <c r="F22" s="151"/>
      <c r="G22" s="151"/>
      <c r="H22" s="151"/>
      <c r="I22" s="151"/>
      <c r="J22" s="151"/>
      <c r="K22" s="151"/>
      <c r="L22" s="151"/>
      <c r="M22" s="151"/>
      <c r="N22" s="151"/>
      <c r="O22" s="151"/>
      <c r="P22" s="151"/>
      <c r="Q22" s="152"/>
      <c r="R22" s="152"/>
      <c r="S22" s="152"/>
      <c r="T22" s="152"/>
    </row>
    <row r="23" spans="1:20" s="148" customFormat="1" ht="32.25" customHeight="1">
      <c r="A23" s="149" t="s">
        <v>104</v>
      </c>
      <c r="B23" s="150" t="s">
        <v>355</v>
      </c>
      <c r="C23" s="153"/>
      <c r="D23" s="153"/>
      <c r="E23" s="154"/>
      <c r="F23" s="154"/>
      <c r="G23" s="153"/>
      <c r="H23" s="153"/>
      <c r="I23" s="153"/>
      <c r="J23" s="153"/>
      <c r="K23" s="154"/>
      <c r="L23" s="154"/>
      <c r="M23" s="154"/>
      <c r="N23" s="154"/>
      <c r="O23" s="154"/>
      <c r="P23" s="154"/>
      <c r="Q23" s="155"/>
      <c r="R23" s="155"/>
      <c r="S23" s="155"/>
      <c r="T23" s="155"/>
    </row>
    <row r="24" spans="1:20" s="148" customFormat="1" ht="32.25" customHeight="1">
      <c r="A24" s="149" t="s">
        <v>9</v>
      </c>
      <c r="B24" s="150" t="s">
        <v>9</v>
      </c>
      <c r="C24" s="154"/>
      <c r="D24" s="154"/>
      <c r="E24" s="154"/>
      <c r="F24" s="154"/>
      <c r="G24" s="154"/>
      <c r="H24" s="154"/>
      <c r="I24" s="154"/>
      <c r="J24" s="154"/>
      <c r="K24" s="154"/>
      <c r="L24" s="154"/>
      <c r="M24" s="154"/>
      <c r="N24" s="154"/>
      <c r="O24" s="154"/>
      <c r="P24" s="154"/>
      <c r="Q24" s="155"/>
      <c r="R24" s="155"/>
      <c r="S24" s="155"/>
      <c r="T24" s="155"/>
    </row>
    <row r="25" spans="1:20" s="83" customFormat="1" ht="23.25" customHeight="1">
      <c r="A25" s="114"/>
      <c r="B25" s="677" t="str">
        <f>TT!C7</f>
        <v>Đồng Tháp, ngày 03 tháng 4 năm 2020</v>
      </c>
      <c r="C25" s="677"/>
      <c r="D25" s="677"/>
      <c r="E25" s="677"/>
      <c r="F25" s="677"/>
      <c r="G25" s="677"/>
      <c r="H25" s="136"/>
      <c r="I25" s="136"/>
      <c r="J25" s="136"/>
      <c r="K25" s="141"/>
      <c r="L25" s="142"/>
      <c r="M25" s="715" t="str">
        <f>TT!C4</f>
        <v>Đồng Tháp, ngày 03 tháng 4 năm 2020</v>
      </c>
      <c r="N25" s="715"/>
      <c r="O25" s="715"/>
      <c r="P25" s="715"/>
      <c r="Q25" s="715"/>
      <c r="R25" s="715"/>
      <c r="S25" s="715"/>
      <c r="T25" s="144"/>
    </row>
    <row r="26" spans="1:20" s="83" customFormat="1" ht="23.25" customHeight="1">
      <c r="A26" s="70"/>
      <c r="B26" s="665" t="s">
        <v>286</v>
      </c>
      <c r="C26" s="665"/>
      <c r="D26" s="665"/>
      <c r="E26" s="665"/>
      <c r="F26" s="665"/>
      <c r="G26" s="665"/>
      <c r="H26" s="137"/>
      <c r="I26" s="137"/>
      <c r="J26" s="137"/>
      <c r="K26" s="143"/>
      <c r="L26" s="143"/>
      <c r="M26" s="714" t="str">
        <f>TT!C5</f>
        <v>KT. CỤC TRƯỞNG
PHÓ CỤC TRƯỞNG</v>
      </c>
      <c r="N26" s="714"/>
      <c r="O26" s="714"/>
      <c r="P26" s="714"/>
      <c r="Q26" s="714"/>
      <c r="R26" s="714"/>
      <c r="S26" s="714"/>
      <c r="T26" s="138"/>
    </row>
    <row r="27" spans="1:20" s="83" customFormat="1" ht="23.25" customHeight="1">
      <c r="A27" s="1"/>
      <c r="B27" s="134"/>
      <c r="C27" s="134"/>
      <c r="D27" s="135"/>
      <c r="E27" s="135"/>
      <c r="F27" s="135"/>
      <c r="G27" s="134"/>
      <c r="H27" s="134"/>
      <c r="I27" s="134"/>
      <c r="J27" s="134"/>
      <c r="K27" s="135"/>
      <c r="L27" s="135"/>
      <c r="M27" s="135"/>
      <c r="N27" s="135"/>
      <c r="P27" s="138"/>
      <c r="Q27" s="138"/>
      <c r="R27" s="138"/>
      <c r="S27" s="135"/>
      <c r="T27" s="135"/>
    </row>
    <row r="28" spans="1:20" s="83" customFormat="1" ht="23.25" customHeight="1">
      <c r="A28" s="1"/>
      <c r="B28" s="134"/>
      <c r="C28" s="134"/>
      <c r="D28" s="135"/>
      <c r="E28" s="135"/>
      <c r="F28" s="135"/>
      <c r="G28" s="134"/>
      <c r="H28" s="134"/>
      <c r="I28" s="134"/>
      <c r="J28" s="134"/>
      <c r="K28" s="135"/>
      <c r="L28" s="135"/>
      <c r="M28" s="135"/>
      <c r="N28" s="135"/>
      <c r="P28" s="139"/>
      <c r="Q28" s="139"/>
      <c r="R28" s="139"/>
      <c r="S28" s="139"/>
      <c r="T28" s="139"/>
    </row>
    <row r="29" spans="1:20" s="83" customFormat="1" ht="23.25" customHeight="1">
      <c r="A29" s="1"/>
      <c r="B29" s="134"/>
      <c r="C29" s="134"/>
      <c r="D29" s="135"/>
      <c r="E29" s="135"/>
      <c r="F29" s="135"/>
      <c r="G29" s="134"/>
      <c r="H29" s="134"/>
      <c r="I29" s="134"/>
      <c r="J29" s="134"/>
      <c r="K29" s="135"/>
      <c r="L29" s="135"/>
      <c r="M29" s="135"/>
      <c r="N29" s="135"/>
      <c r="P29" s="139"/>
      <c r="Q29" s="139"/>
      <c r="R29" s="139"/>
      <c r="S29" s="139"/>
      <c r="T29" s="139"/>
    </row>
    <row r="30" spans="1:20" s="83" customFormat="1" ht="23.25" customHeight="1">
      <c r="A30" s="1"/>
      <c r="B30" s="714" t="str">
        <f>TT!C6</f>
        <v>Nguyễn Chí Hòa</v>
      </c>
      <c r="C30" s="714"/>
      <c r="D30" s="714"/>
      <c r="E30" s="714"/>
      <c r="F30" s="714"/>
      <c r="G30" s="714"/>
      <c r="H30" s="138"/>
      <c r="I30" s="138"/>
      <c r="J30" s="138"/>
      <c r="K30" s="135"/>
      <c r="L30" s="135"/>
      <c r="M30" s="714" t="str">
        <f>TT!C3</f>
        <v>Vũ Quang Hiện</v>
      </c>
      <c r="N30" s="714"/>
      <c r="O30" s="714"/>
      <c r="P30" s="714"/>
      <c r="Q30" s="714"/>
      <c r="R30" s="714"/>
      <c r="S30" s="714"/>
      <c r="T30" s="138"/>
    </row>
    <row r="31" spans="1:17" s="93" customFormat="1" ht="23.25" customHeight="1">
      <c r="A31" s="88"/>
      <c r="B31" s="89"/>
      <c r="C31" s="89"/>
      <c r="D31" s="89"/>
      <c r="E31" s="89"/>
      <c r="F31" s="90"/>
      <c r="G31" s="90"/>
      <c r="H31" s="90"/>
      <c r="I31" s="91"/>
      <c r="J31" s="91"/>
      <c r="K31" s="89"/>
      <c r="L31" s="89"/>
      <c r="M31" s="89"/>
      <c r="N31" s="89"/>
      <c r="O31" s="89"/>
      <c r="P31" s="89"/>
      <c r="Q31" s="92"/>
    </row>
    <row r="32" spans="1:17" s="93" customFormat="1" ht="15" customHeight="1">
      <c r="A32" s="83"/>
      <c r="B32" s="86"/>
      <c r="C32" s="86"/>
      <c r="D32" s="86"/>
      <c r="E32" s="86"/>
      <c r="F32" s="86"/>
      <c r="G32" s="86"/>
      <c r="H32" s="86"/>
      <c r="K32" s="87"/>
      <c r="L32" s="87"/>
      <c r="M32" s="86"/>
      <c r="N32" s="86"/>
      <c r="O32" s="86"/>
      <c r="P32" s="86"/>
      <c r="Q32" s="92"/>
    </row>
    <row r="33" spans="2:16" s="83" customFormat="1" ht="15" customHeight="1">
      <c r="B33" s="85"/>
      <c r="C33" s="85"/>
      <c r="D33" s="84"/>
      <c r="E33" s="94"/>
      <c r="F33" s="94"/>
      <c r="G33" s="94"/>
      <c r="H33" s="94"/>
      <c r="I33" s="95"/>
      <c r="J33" s="95"/>
      <c r="K33" s="95"/>
      <c r="L33" s="95"/>
      <c r="M33" s="95"/>
      <c r="N33" s="95"/>
      <c r="O33" s="95"/>
      <c r="P33" s="95"/>
    </row>
    <row r="34" spans="2:16" s="83" customFormat="1" ht="15" customHeight="1">
      <c r="B34" s="85"/>
      <c r="C34" s="85"/>
      <c r="D34" s="84"/>
      <c r="E34" s="94"/>
      <c r="F34" s="94"/>
      <c r="G34" s="94"/>
      <c r="H34" s="94"/>
      <c r="I34" s="95"/>
      <c r="J34" s="95"/>
      <c r="K34" s="95"/>
      <c r="L34" s="95"/>
      <c r="M34" s="95"/>
      <c r="N34" s="95"/>
      <c r="O34" s="95"/>
      <c r="P34" s="95"/>
    </row>
    <row r="35" spans="2:16" ht="16.5">
      <c r="B35" s="96"/>
      <c r="C35" s="96"/>
      <c r="D35" s="96"/>
      <c r="E35" s="96"/>
      <c r="F35" s="96"/>
      <c r="G35" s="96"/>
      <c r="H35" s="96"/>
      <c r="I35" s="96"/>
      <c r="J35" s="96"/>
      <c r="K35" s="96"/>
      <c r="L35" s="96"/>
      <c r="M35" s="96"/>
      <c r="N35" s="96"/>
      <c r="O35" s="96"/>
      <c r="P35" s="96"/>
    </row>
    <row r="38" s="98" customFormat="1" ht="12.75" hidden="1">
      <c r="A38" s="97" t="s">
        <v>266</v>
      </c>
    </row>
    <row r="39" spans="1:19" s="98" customFormat="1" ht="15" customHeight="1" hidden="1">
      <c r="A39" s="99"/>
      <c r="B39" s="711" t="s">
        <v>267</v>
      </c>
      <c r="C39" s="711"/>
      <c r="D39" s="711"/>
      <c r="E39" s="711"/>
      <c r="F39" s="711"/>
      <c r="G39" s="711"/>
      <c r="H39" s="711"/>
      <c r="I39" s="711"/>
      <c r="J39" s="711"/>
      <c r="K39" s="711"/>
      <c r="L39" s="711"/>
      <c r="M39" s="711"/>
      <c r="N39" s="100"/>
      <c r="O39" s="99"/>
      <c r="P39" s="99"/>
      <c r="Q39" s="101"/>
      <c r="R39" s="101"/>
      <c r="S39" s="101"/>
    </row>
    <row r="40" s="98" customFormat="1" ht="12.75" hidden="1">
      <c r="B40" s="98" t="s">
        <v>268</v>
      </c>
    </row>
    <row r="41" ht="15.75" hidden="1">
      <c r="B41" s="92" t="s">
        <v>269</v>
      </c>
    </row>
  </sheetData>
  <sheetProtection formatCells="0" formatColumns="0" formatRows="0" insertRows="0" deleteRows="0"/>
  <mergeCells count="33">
    <mergeCell ref="Q4:R6"/>
    <mergeCell ref="S4:T6"/>
    <mergeCell ref="D5:D7"/>
    <mergeCell ref="E5:E7"/>
    <mergeCell ref="G5:H6"/>
    <mergeCell ref="I5:L5"/>
    <mergeCell ref="I6:J6"/>
    <mergeCell ref="K6:L6"/>
    <mergeCell ref="B39:M39"/>
    <mergeCell ref="A9:B9"/>
    <mergeCell ref="B26:G26"/>
    <mergeCell ref="B30:G30"/>
    <mergeCell ref="M25:S25"/>
    <mergeCell ref="M26:S26"/>
    <mergeCell ref="M30:S30"/>
    <mergeCell ref="M4:N6"/>
    <mergeCell ref="O4:P6"/>
    <mergeCell ref="A8:B8"/>
    <mergeCell ref="B25:G25"/>
    <mergeCell ref="C4:C7"/>
    <mergeCell ref="D4:E4"/>
    <mergeCell ref="F4:F7"/>
    <mergeCell ref="G4:L4"/>
    <mergeCell ref="P1:T1"/>
    <mergeCell ref="P2:T2"/>
    <mergeCell ref="C3:E3"/>
    <mergeCell ref="F3:L3"/>
    <mergeCell ref="M3:P3"/>
    <mergeCell ref="Q3:T3"/>
    <mergeCell ref="A1:D1"/>
    <mergeCell ref="E1:O1"/>
    <mergeCell ref="A3:A7"/>
    <mergeCell ref="B3:B7"/>
  </mergeCells>
  <printOptions/>
  <pageMargins left="0.38" right="0.39" top="0.38" bottom="0.37" header="0.31496062992126" footer="0.31496062992126"/>
  <pageSetup horizontalDpi="600" verticalDpi="600" orientation="landscape" paperSize="9" scale="65" r:id="rId1"/>
</worksheet>
</file>

<file path=xl/worksheets/sheet19.xml><?xml version="1.0" encoding="utf-8"?>
<worksheet xmlns="http://schemas.openxmlformats.org/spreadsheetml/2006/main" xmlns:r="http://schemas.openxmlformats.org/officeDocument/2006/relationships">
  <sheetPr>
    <tabColor rgb="FF0070C0"/>
  </sheetPr>
  <dimension ref="A1:V37"/>
  <sheetViews>
    <sheetView view="pageBreakPreview" zoomScale="80" zoomScaleSheetLayoutView="80" zoomScalePageLayoutView="0" workbookViewId="0" topLeftCell="A7">
      <selection activeCell="O10" sqref="O10"/>
    </sheetView>
  </sheetViews>
  <sheetFormatPr defaultColWidth="9.00390625" defaultRowHeight="15.75"/>
  <cols>
    <col min="1" max="1" width="4.125" style="207" customWidth="1"/>
    <col min="2" max="2" width="14.125" style="207" customWidth="1"/>
    <col min="3" max="3" width="9.625" style="207" customWidth="1"/>
    <col min="4" max="4" width="6.75390625" style="207" customWidth="1"/>
    <col min="5" max="5" width="7.875" style="207" customWidth="1"/>
    <col min="6" max="6" width="8.00390625" style="207" customWidth="1"/>
    <col min="7" max="7" width="8.125" style="207" customWidth="1"/>
    <col min="8" max="8" width="10.00390625" style="207" customWidth="1"/>
    <col min="9" max="10" width="9.00390625" style="207" customWidth="1"/>
    <col min="11" max="11" width="8.50390625" style="207" customWidth="1"/>
    <col min="12" max="12" width="9.50390625" style="207" customWidth="1"/>
    <col min="13" max="13" width="7.125" style="207" customWidth="1"/>
    <col min="14" max="14" width="9.50390625" style="207" customWidth="1"/>
    <col min="15" max="18" width="9.00390625" style="207" customWidth="1"/>
    <col min="19" max="19" width="9.375" style="207" customWidth="1"/>
    <col min="20" max="20" width="7.375" style="207" customWidth="1"/>
    <col min="21" max="21" width="7.50390625" style="207" customWidth="1"/>
    <col min="22" max="22" width="11.125" style="207" customWidth="1"/>
    <col min="23" max="16384" width="9.00390625" style="207" customWidth="1"/>
  </cols>
  <sheetData>
    <row r="1" spans="1:22" ht="71.25" customHeight="1">
      <c r="A1" s="719" t="s">
        <v>331</v>
      </c>
      <c r="B1" s="719"/>
      <c r="C1" s="719"/>
      <c r="D1" s="719"/>
      <c r="E1" s="719"/>
      <c r="F1" s="720" t="s">
        <v>470</v>
      </c>
      <c r="G1" s="720"/>
      <c r="H1" s="720"/>
      <c r="I1" s="720"/>
      <c r="J1" s="720"/>
      <c r="K1" s="720"/>
      <c r="L1" s="720"/>
      <c r="M1" s="720"/>
      <c r="N1" s="720"/>
      <c r="O1" s="720"/>
      <c r="P1" s="720"/>
      <c r="Q1" s="720"/>
      <c r="R1" s="721" t="str">
        <f>TT!C2</f>
        <v>Đơn vị  báo cáo: 
Cục THADS tỉnh Đồng Tháp
Đơn vị nhận báo cáo:
Tổng Cục THADS</v>
      </c>
      <c r="S1" s="721"/>
      <c r="T1" s="721"/>
      <c r="U1" s="721"/>
      <c r="V1" s="721"/>
    </row>
    <row r="2" spans="1:22" ht="18.75" customHeight="1">
      <c r="A2" s="205"/>
      <c r="B2" s="398"/>
      <c r="C2" s="399"/>
      <c r="D2" s="399"/>
      <c r="E2" s="399"/>
      <c r="F2" s="399"/>
      <c r="G2" s="399"/>
      <c r="H2" s="399"/>
      <c r="I2" s="400"/>
      <c r="J2" s="401">
        <f>COUNTBLANK(C22:V22)</f>
        <v>14</v>
      </c>
      <c r="K2" s="401">
        <f>COUNTA(C22:V22)</f>
        <v>6</v>
      </c>
      <c r="L2" s="401">
        <f>J2+K2</f>
        <v>20</v>
      </c>
      <c r="M2" s="402"/>
      <c r="R2" s="722" t="s">
        <v>270</v>
      </c>
      <c r="S2" s="722"/>
      <c r="T2" s="722"/>
      <c r="U2" s="722"/>
      <c r="V2" s="722"/>
    </row>
    <row r="3" spans="1:22" ht="18.75" customHeight="1">
      <c r="A3" s="716" t="s">
        <v>234</v>
      </c>
      <c r="B3" s="716" t="s">
        <v>157</v>
      </c>
      <c r="C3" s="716" t="s">
        <v>271</v>
      </c>
      <c r="D3" s="716" t="s">
        <v>4</v>
      </c>
      <c r="E3" s="716"/>
      <c r="F3" s="716"/>
      <c r="G3" s="716"/>
      <c r="H3" s="716" t="s">
        <v>272</v>
      </c>
      <c r="I3" s="716" t="s">
        <v>4</v>
      </c>
      <c r="J3" s="716"/>
      <c r="K3" s="716"/>
      <c r="L3" s="716"/>
      <c r="M3" s="716" t="s">
        <v>273</v>
      </c>
      <c r="N3" s="716"/>
      <c r="O3" s="716"/>
      <c r="P3" s="716"/>
      <c r="Q3" s="716"/>
      <c r="R3" s="716"/>
      <c r="S3" s="716"/>
      <c r="T3" s="716"/>
      <c r="U3" s="716"/>
      <c r="V3" s="716"/>
    </row>
    <row r="4" spans="1:22" ht="20.25" customHeight="1">
      <c r="A4" s="716"/>
      <c r="B4" s="716"/>
      <c r="C4" s="716"/>
      <c r="D4" s="716" t="s">
        <v>274</v>
      </c>
      <c r="E4" s="716" t="s">
        <v>4</v>
      </c>
      <c r="F4" s="716"/>
      <c r="G4" s="716" t="s">
        <v>275</v>
      </c>
      <c r="H4" s="716"/>
      <c r="I4" s="716" t="s">
        <v>276</v>
      </c>
      <c r="J4" s="716" t="s">
        <v>277</v>
      </c>
      <c r="K4" s="716" t="s">
        <v>278</v>
      </c>
      <c r="L4" s="716" t="s">
        <v>279</v>
      </c>
      <c r="M4" s="716" t="s">
        <v>12</v>
      </c>
      <c r="N4" s="716" t="s">
        <v>4</v>
      </c>
      <c r="O4" s="716"/>
      <c r="P4" s="716"/>
      <c r="Q4" s="716"/>
      <c r="R4" s="716"/>
      <c r="S4" s="716"/>
      <c r="T4" s="716"/>
      <c r="U4" s="716"/>
      <c r="V4" s="716" t="s">
        <v>280</v>
      </c>
    </row>
    <row r="5" spans="1:22" ht="23.25" customHeight="1">
      <c r="A5" s="716"/>
      <c r="B5" s="716"/>
      <c r="C5" s="716"/>
      <c r="D5" s="716"/>
      <c r="E5" s="716" t="s">
        <v>264</v>
      </c>
      <c r="F5" s="716" t="s">
        <v>62</v>
      </c>
      <c r="G5" s="716"/>
      <c r="H5" s="716"/>
      <c r="I5" s="716"/>
      <c r="J5" s="716"/>
      <c r="K5" s="716"/>
      <c r="L5" s="716"/>
      <c r="M5" s="716"/>
      <c r="N5" s="716" t="s">
        <v>281</v>
      </c>
      <c r="O5" s="716" t="s">
        <v>4</v>
      </c>
      <c r="P5" s="716"/>
      <c r="Q5" s="716"/>
      <c r="R5" s="716"/>
      <c r="S5" s="716" t="s">
        <v>282</v>
      </c>
      <c r="T5" s="716" t="s">
        <v>4</v>
      </c>
      <c r="U5" s="716"/>
      <c r="V5" s="716"/>
    </row>
    <row r="6" spans="1:22" ht="33" customHeight="1">
      <c r="A6" s="716"/>
      <c r="B6" s="716"/>
      <c r="C6" s="716"/>
      <c r="D6" s="716"/>
      <c r="E6" s="716"/>
      <c r="F6" s="716"/>
      <c r="G6" s="716"/>
      <c r="H6" s="716"/>
      <c r="I6" s="716"/>
      <c r="J6" s="716"/>
      <c r="K6" s="716"/>
      <c r="L6" s="716"/>
      <c r="M6" s="716"/>
      <c r="N6" s="716"/>
      <c r="O6" s="716" t="s">
        <v>283</v>
      </c>
      <c r="P6" s="716"/>
      <c r="Q6" s="716" t="s">
        <v>62</v>
      </c>
      <c r="R6" s="716"/>
      <c r="S6" s="716"/>
      <c r="T6" s="716"/>
      <c r="U6" s="716"/>
      <c r="V6" s="716"/>
    </row>
    <row r="7" spans="1:22" ht="68.25" customHeight="1">
      <c r="A7" s="716"/>
      <c r="B7" s="716"/>
      <c r="C7" s="716"/>
      <c r="D7" s="716"/>
      <c r="E7" s="716"/>
      <c r="F7" s="716"/>
      <c r="G7" s="716"/>
      <c r="H7" s="716"/>
      <c r="I7" s="716"/>
      <c r="J7" s="716"/>
      <c r="K7" s="716"/>
      <c r="L7" s="716"/>
      <c r="M7" s="716"/>
      <c r="N7" s="716"/>
      <c r="O7" s="206" t="s">
        <v>284</v>
      </c>
      <c r="P7" s="206" t="s">
        <v>285</v>
      </c>
      <c r="Q7" s="206" t="s">
        <v>284</v>
      </c>
      <c r="R7" s="206" t="s">
        <v>285</v>
      </c>
      <c r="S7" s="716"/>
      <c r="T7" s="206" t="s">
        <v>264</v>
      </c>
      <c r="U7" s="206" t="s">
        <v>62</v>
      </c>
      <c r="V7" s="716"/>
    </row>
    <row r="8" spans="1:22" ht="19.5" customHeight="1">
      <c r="A8" s="718" t="s">
        <v>3</v>
      </c>
      <c r="B8" s="718"/>
      <c r="C8" s="403">
        <v>1</v>
      </c>
      <c r="D8" s="403">
        <v>2</v>
      </c>
      <c r="E8" s="403">
        <v>3</v>
      </c>
      <c r="F8" s="403">
        <v>4</v>
      </c>
      <c r="G8" s="403">
        <v>5</v>
      </c>
      <c r="H8" s="403">
        <v>6</v>
      </c>
      <c r="I8" s="403">
        <v>7</v>
      </c>
      <c r="J8" s="403">
        <v>8</v>
      </c>
      <c r="K8" s="403">
        <v>9</v>
      </c>
      <c r="L8" s="403">
        <v>10</v>
      </c>
      <c r="M8" s="403">
        <v>11</v>
      </c>
      <c r="N8" s="403">
        <v>12</v>
      </c>
      <c r="O8" s="403">
        <v>13</v>
      </c>
      <c r="P8" s="403">
        <v>14</v>
      </c>
      <c r="Q8" s="403">
        <v>15</v>
      </c>
      <c r="R8" s="403">
        <v>16</v>
      </c>
      <c r="S8" s="403">
        <v>17</v>
      </c>
      <c r="T8" s="403">
        <v>18</v>
      </c>
      <c r="U8" s="403">
        <v>19</v>
      </c>
      <c r="V8" s="403">
        <v>20</v>
      </c>
    </row>
    <row r="9" spans="1:22" s="407" customFormat="1" ht="18" customHeight="1">
      <c r="A9" s="404" t="s">
        <v>12</v>
      </c>
      <c r="B9" s="405"/>
      <c r="C9" s="406">
        <f>SUM(C10:C23)</f>
        <v>34</v>
      </c>
      <c r="D9" s="406">
        <f aca="true" t="shared" si="0" ref="D9:V9">SUM(D10:D23)</f>
        <v>1</v>
      </c>
      <c r="E9" s="406">
        <f t="shared" si="0"/>
        <v>1</v>
      </c>
      <c r="F9" s="406">
        <f t="shared" si="0"/>
        <v>0</v>
      </c>
      <c r="G9" s="406">
        <f t="shared" si="0"/>
        <v>33</v>
      </c>
      <c r="H9" s="406">
        <f t="shared" si="0"/>
        <v>1</v>
      </c>
      <c r="I9" s="406">
        <f t="shared" si="0"/>
        <v>0</v>
      </c>
      <c r="J9" s="406">
        <f t="shared" si="0"/>
        <v>0</v>
      </c>
      <c r="K9" s="406">
        <f t="shared" si="0"/>
        <v>1</v>
      </c>
      <c r="L9" s="406">
        <f t="shared" si="0"/>
        <v>0</v>
      </c>
      <c r="M9" s="406">
        <f t="shared" si="0"/>
        <v>1</v>
      </c>
      <c r="N9" s="406">
        <f t="shared" si="0"/>
        <v>1</v>
      </c>
      <c r="O9" s="406">
        <f t="shared" si="0"/>
        <v>1</v>
      </c>
      <c r="P9" s="406">
        <f t="shared" si="0"/>
        <v>0</v>
      </c>
      <c r="Q9" s="406">
        <f t="shared" si="0"/>
        <v>0</v>
      </c>
      <c r="R9" s="406">
        <f t="shared" si="0"/>
        <v>0</v>
      </c>
      <c r="S9" s="406">
        <f t="shared" si="0"/>
        <v>0</v>
      </c>
      <c r="T9" s="406">
        <f t="shared" si="0"/>
        <v>0</v>
      </c>
      <c r="U9" s="406">
        <f t="shared" si="0"/>
        <v>0</v>
      </c>
      <c r="V9" s="406">
        <f t="shared" si="0"/>
        <v>0</v>
      </c>
    </row>
    <row r="10" spans="1:22" s="407" customFormat="1" ht="18" customHeight="1">
      <c r="A10" s="408" t="s">
        <v>0</v>
      </c>
      <c r="B10" s="408" t="s">
        <v>233</v>
      </c>
      <c r="C10" s="406">
        <f>D10+G10</f>
        <v>27</v>
      </c>
      <c r="D10" s="406">
        <f>E10+F10</f>
        <v>1</v>
      </c>
      <c r="E10" s="406">
        <v>1</v>
      </c>
      <c r="F10" s="406"/>
      <c r="G10" s="406">
        <v>26</v>
      </c>
      <c r="H10" s="406">
        <f>SUM(I10:L10)</f>
        <v>1</v>
      </c>
      <c r="I10" s="406"/>
      <c r="J10" s="406"/>
      <c r="K10" s="406">
        <v>1</v>
      </c>
      <c r="L10" s="406"/>
      <c r="M10" s="406">
        <f>N10+S10</f>
        <v>1</v>
      </c>
      <c r="N10" s="406">
        <f>SUM(O10:R10)</f>
        <v>1</v>
      </c>
      <c r="O10" s="409">
        <v>1</v>
      </c>
      <c r="P10" s="409">
        <v>0</v>
      </c>
      <c r="Q10" s="409"/>
      <c r="R10" s="409"/>
      <c r="S10" s="406">
        <f>T10+U10</f>
        <v>0</v>
      </c>
      <c r="T10" s="406"/>
      <c r="U10" s="406"/>
      <c r="V10" s="406"/>
    </row>
    <row r="11" spans="1:22" s="407" customFormat="1" ht="18" customHeight="1">
      <c r="A11" s="408" t="s">
        <v>1</v>
      </c>
      <c r="B11" s="408" t="s">
        <v>8</v>
      </c>
      <c r="C11" s="406">
        <f aca="true" t="shared" si="1" ref="C11:C23">D11+G11</f>
        <v>0</v>
      </c>
      <c r="D11" s="406">
        <f aca="true" t="shared" si="2" ref="D11:D23">E11+F11</f>
        <v>0</v>
      </c>
      <c r="E11" s="410"/>
      <c r="F11" s="406"/>
      <c r="G11" s="406"/>
      <c r="H11" s="406">
        <f aca="true" t="shared" si="3" ref="H11:H23">SUM(I11:L11)</f>
        <v>0</v>
      </c>
      <c r="I11" s="406"/>
      <c r="J11" s="406"/>
      <c r="K11" s="406"/>
      <c r="L11" s="406"/>
      <c r="M11" s="406">
        <f aca="true" t="shared" si="4" ref="M11:M23">N11+S11</f>
        <v>0</v>
      </c>
      <c r="N11" s="406">
        <f aca="true" t="shared" si="5" ref="N11:N23">SUM(O11:R11)</f>
        <v>0</v>
      </c>
      <c r="O11" s="409"/>
      <c r="P11" s="409"/>
      <c r="Q11" s="409"/>
      <c r="R11" s="409"/>
      <c r="S11" s="406">
        <f aca="true" t="shared" si="6" ref="S11:S23">T11+U11</f>
        <v>0</v>
      </c>
      <c r="T11" s="406"/>
      <c r="U11" s="406"/>
      <c r="V11" s="406"/>
    </row>
    <row r="12" spans="1:22" s="407" customFormat="1" ht="18" customHeight="1">
      <c r="A12" s="408" t="s">
        <v>13</v>
      </c>
      <c r="B12" s="408" t="s">
        <v>334</v>
      </c>
      <c r="C12" s="406">
        <f t="shared" si="1"/>
        <v>2</v>
      </c>
      <c r="D12" s="406">
        <f t="shared" si="2"/>
        <v>0</v>
      </c>
      <c r="E12" s="410"/>
      <c r="F12" s="406"/>
      <c r="G12" s="406">
        <v>2</v>
      </c>
      <c r="H12" s="406">
        <f t="shared" si="3"/>
        <v>0</v>
      </c>
      <c r="I12" s="406"/>
      <c r="J12" s="406"/>
      <c r="K12" s="406"/>
      <c r="L12" s="406"/>
      <c r="M12" s="406">
        <f t="shared" si="4"/>
        <v>0</v>
      </c>
      <c r="N12" s="406">
        <f t="shared" si="5"/>
        <v>0</v>
      </c>
      <c r="O12" s="409"/>
      <c r="P12" s="409"/>
      <c r="Q12" s="409"/>
      <c r="R12" s="409"/>
      <c r="S12" s="406">
        <f t="shared" si="6"/>
        <v>0</v>
      </c>
      <c r="T12" s="406"/>
      <c r="U12" s="406"/>
      <c r="V12" s="406"/>
    </row>
    <row r="13" spans="1:22" s="407" customFormat="1" ht="18" customHeight="1">
      <c r="A13" s="408" t="s">
        <v>14</v>
      </c>
      <c r="B13" s="408" t="s">
        <v>335</v>
      </c>
      <c r="C13" s="406">
        <f t="shared" si="1"/>
        <v>0</v>
      </c>
      <c r="D13" s="406">
        <f t="shared" si="2"/>
        <v>0</v>
      </c>
      <c r="E13" s="410"/>
      <c r="F13" s="406"/>
      <c r="G13" s="406"/>
      <c r="H13" s="406">
        <f t="shared" si="3"/>
        <v>0</v>
      </c>
      <c r="I13" s="406"/>
      <c r="J13" s="406"/>
      <c r="K13" s="406"/>
      <c r="L13" s="406"/>
      <c r="M13" s="406">
        <f t="shared" si="4"/>
        <v>0</v>
      </c>
      <c r="N13" s="406">
        <f t="shared" si="5"/>
        <v>0</v>
      </c>
      <c r="O13" s="409"/>
      <c r="P13" s="409"/>
      <c r="Q13" s="409"/>
      <c r="R13" s="409"/>
      <c r="S13" s="406">
        <f t="shared" si="6"/>
        <v>0</v>
      </c>
      <c r="T13" s="406"/>
      <c r="U13" s="406"/>
      <c r="V13" s="406"/>
    </row>
    <row r="14" spans="1:22" s="407" customFormat="1" ht="18" customHeight="1">
      <c r="A14" s="408" t="s">
        <v>19</v>
      </c>
      <c r="B14" s="408" t="s">
        <v>337</v>
      </c>
      <c r="C14" s="406">
        <f t="shared" si="1"/>
        <v>0</v>
      </c>
      <c r="D14" s="406">
        <f t="shared" si="2"/>
        <v>0</v>
      </c>
      <c r="E14" s="410"/>
      <c r="F14" s="406"/>
      <c r="G14" s="406"/>
      <c r="H14" s="406">
        <f t="shared" si="3"/>
        <v>0</v>
      </c>
      <c r="I14" s="406"/>
      <c r="J14" s="406"/>
      <c r="K14" s="406"/>
      <c r="L14" s="406"/>
      <c r="M14" s="406">
        <f t="shared" si="4"/>
        <v>0</v>
      </c>
      <c r="N14" s="406">
        <f t="shared" si="5"/>
        <v>0</v>
      </c>
      <c r="O14" s="409"/>
      <c r="P14" s="409"/>
      <c r="Q14" s="409"/>
      <c r="R14" s="409"/>
      <c r="S14" s="406">
        <f t="shared" si="6"/>
        <v>0</v>
      </c>
      <c r="T14" s="406"/>
      <c r="U14" s="406"/>
      <c r="V14" s="406"/>
    </row>
    <row r="15" spans="1:22" s="407" customFormat="1" ht="18" customHeight="1">
      <c r="A15" s="408" t="s">
        <v>22</v>
      </c>
      <c r="B15" s="408" t="s">
        <v>339</v>
      </c>
      <c r="C15" s="406">
        <f t="shared" si="1"/>
        <v>0</v>
      </c>
      <c r="D15" s="406">
        <f t="shared" si="2"/>
        <v>0</v>
      </c>
      <c r="E15" s="410"/>
      <c r="F15" s="406"/>
      <c r="G15" s="406"/>
      <c r="H15" s="406">
        <f t="shared" si="3"/>
        <v>0</v>
      </c>
      <c r="I15" s="406"/>
      <c r="J15" s="406"/>
      <c r="K15" s="406"/>
      <c r="L15" s="406"/>
      <c r="M15" s="406">
        <f t="shared" si="4"/>
        <v>0</v>
      </c>
      <c r="N15" s="406">
        <f t="shared" si="5"/>
        <v>0</v>
      </c>
      <c r="O15" s="409"/>
      <c r="P15" s="409"/>
      <c r="Q15" s="409"/>
      <c r="R15" s="409"/>
      <c r="S15" s="406">
        <f t="shared" si="6"/>
        <v>0</v>
      </c>
      <c r="T15" s="406"/>
      <c r="U15" s="406"/>
      <c r="V15" s="406"/>
    </row>
    <row r="16" spans="1:22" s="407" customFormat="1" ht="18" customHeight="1">
      <c r="A16" s="408" t="s">
        <v>23</v>
      </c>
      <c r="B16" s="408" t="s">
        <v>341</v>
      </c>
      <c r="C16" s="406">
        <f t="shared" si="1"/>
        <v>0</v>
      </c>
      <c r="D16" s="406">
        <f t="shared" si="2"/>
        <v>0</v>
      </c>
      <c r="E16" s="410"/>
      <c r="F16" s="406"/>
      <c r="G16" s="406"/>
      <c r="H16" s="406">
        <f t="shared" si="3"/>
        <v>0</v>
      </c>
      <c r="I16" s="406"/>
      <c r="J16" s="406"/>
      <c r="K16" s="406"/>
      <c r="L16" s="406"/>
      <c r="M16" s="406">
        <f t="shared" si="4"/>
        <v>0</v>
      </c>
      <c r="N16" s="406">
        <f t="shared" si="5"/>
        <v>0</v>
      </c>
      <c r="O16" s="409"/>
      <c r="P16" s="409"/>
      <c r="Q16" s="409"/>
      <c r="R16" s="409"/>
      <c r="S16" s="406">
        <f t="shared" si="6"/>
        <v>0</v>
      </c>
      <c r="T16" s="406"/>
      <c r="U16" s="406"/>
      <c r="V16" s="406"/>
    </row>
    <row r="17" spans="1:22" s="407" customFormat="1" ht="18" customHeight="1">
      <c r="A17" s="408" t="s">
        <v>24</v>
      </c>
      <c r="B17" s="408" t="s">
        <v>343</v>
      </c>
      <c r="C17" s="406">
        <f t="shared" si="1"/>
        <v>3</v>
      </c>
      <c r="D17" s="406">
        <f t="shared" si="2"/>
        <v>0</v>
      </c>
      <c r="E17" s="410"/>
      <c r="F17" s="406"/>
      <c r="G17" s="406">
        <v>3</v>
      </c>
      <c r="H17" s="406">
        <f t="shared" si="3"/>
        <v>0</v>
      </c>
      <c r="I17" s="406"/>
      <c r="J17" s="406"/>
      <c r="K17" s="406"/>
      <c r="L17" s="406"/>
      <c r="M17" s="406">
        <f t="shared" si="4"/>
        <v>0</v>
      </c>
      <c r="N17" s="406">
        <f t="shared" si="5"/>
        <v>0</v>
      </c>
      <c r="O17" s="409"/>
      <c r="P17" s="409"/>
      <c r="Q17" s="409"/>
      <c r="R17" s="409"/>
      <c r="S17" s="406">
        <f t="shared" si="6"/>
        <v>0</v>
      </c>
      <c r="T17" s="406"/>
      <c r="U17" s="406"/>
      <c r="V17" s="406"/>
    </row>
    <row r="18" spans="1:22" s="407" customFormat="1" ht="18" customHeight="1">
      <c r="A18" s="408" t="s">
        <v>25</v>
      </c>
      <c r="B18" s="408" t="s">
        <v>345</v>
      </c>
      <c r="C18" s="406">
        <f t="shared" si="1"/>
        <v>2</v>
      </c>
      <c r="D18" s="406">
        <f t="shared" si="2"/>
        <v>0</v>
      </c>
      <c r="E18" s="410"/>
      <c r="F18" s="406"/>
      <c r="G18" s="406">
        <v>2</v>
      </c>
      <c r="H18" s="406">
        <f t="shared" si="3"/>
        <v>0</v>
      </c>
      <c r="I18" s="406"/>
      <c r="J18" s="406"/>
      <c r="K18" s="406"/>
      <c r="L18" s="406"/>
      <c r="M18" s="406">
        <f t="shared" si="4"/>
        <v>0</v>
      </c>
      <c r="N18" s="406">
        <f t="shared" si="5"/>
        <v>0</v>
      </c>
      <c r="O18" s="409"/>
      <c r="P18" s="409"/>
      <c r="Q18" s="409"/>
      <c r="R18" s="409"/>
      <c r="S18" s="406">
        <f t="shared" si="6"/>
        <v>0</v>
      </c>
      <c r="T18" s="406"/>
      <c r="U18" s="406"/>
      <c r="V18" s="406"/>
    </row>
    <row r="19" spans="1:22" s="407" customFormat="1" ht="18" customHeight="1">
      <c r="A19" s="408" t="s">
        <v>26</v>
      </c>
      <c r="B19" s="408" t="s">
        <v>347</v>
      </c>
      <c r="C19" s="406">
        <f t="shared" si="1"/>
        <v>0</v>
      </c>
      <c r="D19" s="406">
        <f t="shared" si="2"/>
        <v>0</v>
      </c>
      <c r="E19" s="410"/>
      <c r="F19" s="406"/>
      <c r="G19" s="406"/>
      <c r="H19" s="406">
        <f t="shared" si="3"/>
        <v>0</v>
      </c>
      <c r="I19" s="406"/>
      <c r="J19" s="406"/>
      <c r="K19" s="406"/>
      <c r="L19" s="406"/>
      <c r="M19" s="406">
        <f t="shared" si="4"/>
        <v>0</v>
      </c>
      <c r="N19" s="406">
        <f t="shared" si="5"/>
        <v>0</v>
      </c>
      <c r="O19" s="409"/>
      <c r="P19" s="409"/>
      <c r="Q19" s="409"/>
      <c r="R19" s="409"/>
      <c r="S19" s="406">
        <f t="shared" si="6"/>
        <v>0</v>
      </c>
      <c r="T19" s="406"/>
      <c r="U19" s="406"/>
      <c r="V19" s="406"/>
    </row>
    <row r="20" spans="1:22" s="407" customFormat="1" ht="18" customHeight="1">
      <c r="A20" s="408" t="s">
        <v>27</v>
      </c>
      <c r="B20" s="408" t="s">
        <v>349</v>
      </c>
      <c r="C20" s="406">
        <f t="shared" si="1"/>
        <v>0</v>
      </c>
      <c r="D20" s="406">
        <f t="shared" si="2"/>
        <v>0</v>
      </c>
      <c r="E20" s="410"/>
      <c r="F20" s="406"/>
      <c r="G20" s="406"/>
      <c r="H20" s="406">
        <f t="shared" si="3"/>
        <v>0</v>
      </c>
      <c r="I20" s="406"/>
      <c r="J20" s="406"/>
      <c r="K20" s="406"/>
      <c r="L20" s="406"/>
      <c r="M20" s="406">
        <f t="shared" si="4"/>
        <v>0</v>
      </c>
      <c r="N20" s="406">
        <f t="shared" si="5"/>
        <v>0</v>
      </c>
      <c r="O20" s="409"/>
      <c r="P20" s="409"/>
      <c r="Q20" s="409"/>
      <c r="R20" s="409"/>
      <c r="S20" s="406">
        <f t="shared" si="6"/>
        <v>0</v>
      </c>
      <c r="T20" s="406"/>
      <c r="U20" s="406"/>
      <c r="V20" s="406"/>
    </row>
    <row r="21" spans="1:22" s="407" customFormat="1" ht="18" customHeight="1">
      <c r="A21" s="408" t="s">
        <v>29</v>
      </c>
      <c r="B21" s="408" t="s">
        <v>351</v>
      </c>
      <c r="C21" s="406">
        <f t="shared" si="1"/>
        <v>0</v>
      </c>
      <c r="D21" s="406">
        <f t="shared" si="2"/>
        <v>0</v>
      </c>
      <c r="E21" s="410"/>
      <c r="F21" s="406"/>
      <c r="G21" s="406"/>
      <c r="H21" s="406">
        <f t="shared" si="3"/>
        <v>0</v>
      </c>
      <c r="I21" s="406"/>
      <c r="J21" s="406"/>
      <c r="K21" s="406"/>
      <c r="L21" s="406"/>
      <c r="M21" s="406">
        <f t="shared" si="4"/>
        <v>0</v>
      </c>
      <c r="N21" s="406">
        <f t="shared" si="5"/>
        <v>0</v>
      </c>
      <c r="O21" s="409"/>
      <c r="P21" s="409"/>
      <c r="Q21" s="409"/>
      <c r="R21" s="409"/>
      <c r="S21" s="406">
        <f t="shared" si="6"/>
        <v>0</v>
      </c>
      <c r="T21" s="406"/>
      <c r="U21" s="406"/>
      <c r="V21" s="406"/>
    </row>
    <row r="22" spans="1:22" s="407" customFormat="1" ht="18" customHeight="1">
      <c r="A22" s="408" t="s">
        <v>30</v>
      </c>
      <c r="B22" s="408" t="s">
        <v>353</v>
      </c>
      <c r="C22" s="406">
        <f t="shared" si="1"/>
        <v>0</v>
      </c>
      <c r="D22" s="406">
        <f t="shared" si="2"/>
        <v>0</v>
      </c>
      <c r="E22" s="410"/>
      <c r="F22" s="406"/>
      <c r="G22" s="406"/>
      <c r="H22" s="406">
        <f t="shared" si="3"/>
        <v>0</v>
      </c>
      <c r="I22" s="406"/>
      <c r="J22" s="406"/>
      <c r="K22" s="406"/>
      <c r="L22" s="406"/>
      <c r="M22" s="406">
        <f t="shared" si="4"/>
        <v>0</v>
      </c>
      <c r="N22" s="406">
        <f t="shared" si="5"/>
        <v>0</v>
      </c>
      <c r="O22" s="409"/>
      <c r="P22" s="409"/>
      <c r="Q22" s="409"/>
      <c r="R22" s="409"/>
      <c r="S22" s="406">
        <f t="shared" si="6"/>
        <v>0</v>
      </c>
      <c r="T22" s="410"/>
      <c r="U22" s="406"/>
      <c r="V22" s="406"/>
    </row>
    <row r="23" spans="1:22" s="407" customFormat="1" ht="18" customHeight="1">
      <c r="A23" s="408" t="s">
        <v>104</v>
      </c>
      <c r="B23" s="408" t="s">
        <v>355</v>
      </c>
      <c r="C23" s="406">
        <f t="shared" si="1"/>
        <v>0</v>
      </c>
      <c r="D23" s="406">
        <f t="shared" si="2"/>
        <v>0</v>
      </c>
      <c r="E23" s="410"/>
      <c r="F23" s="406"/>
      <c r="G23" s="406"/>
      <c r="H23" s="406">
        <f t="shared" si="3"/>
        <v>0</v>
      </c>
      <c r="I23" s="406"/>
      <c r="J23" s="406"/>
      <c r="K23" s="406"/>
      <c r="L23" s="406"/>
      <c r="M23" s="406">
        <f t="shared" si="4"/>
        <v>0</v>
      </c>
      <c r="N23" s="406">
        <f t="shared" si="5"/>
        <v>0</v>
      </c>
      <c r="O23" s="409"/>
      <c r="P23" s="409"/>
      <c r="Q23" s="409"/>
      <c r="R23" s="409"/>
      <c r="S23" s="406">
        <f t="shared" si="6"/>
        <v>0</v>
      </c>
      <c r="T23" s="410"/>
      <c r="U23" s="406"/>
      <c r="V23" s="406"/>
    </row>
    <row r="24" spans="1:22" ht="21" customHeight="1">
      <c r="A24" s="411"/>
      <c r="B24" s="677" t="str">
        <f>TT!C4</f>
        <v>Đồng Tháp, ngày 03 tháng 4 năm 2020</v>
      </c>
      <c r="C24" s="677"/>
      <c r="D24" s="677"/>
      <c r="E24" s="677"/>
      <c r="F24" s="677"/>
      <c r="G24" s="677"/>
      <c r="H24" s="136"/>
      <c r="I24" s="136"/>
      <c r="J24" s="136"/>
      <c r="K24" s="236"/>
      <c r="L24" s="237"/>
      <c r="M24" s="674" t="str">
        <f>TT!C4</f>
        <v>Đồng Tháp, ngày 03 tháng 4 năm 2020</v>
      </c>
      <c r="N24" s="674"/>
      <c r="O24" s="674"/>
      <c r="P24" s="674"/>
      <c r="Q24" s="674"/>
      <c r="R24" s="674"/>
      <c r="S24" s="674"/>
      <c r="T24" s="674"/>
      <c r="U24" s="674"/>
      <c r="V24" s="674"/>
    </row>
    <row r="25" spans="1:22" ht="37.5" customHeight="1">
      <c r="A25" s="195"/>
      <c r="B25" s="665" t="s">
        <v>286</v>
      </c>
      <c r="C25" s="665"/>
      <c r="D25" s="665"/>
      <c r="E25" s="665"/>
      <c r="F25" s="665"/>
      <c r="G25" s="665"/>
      <c r="H25" s="137"/>
      <c r="I25" s="137"/>
      <c r="J25" s="137"/>
      <c r="K25" s="208"/>
      <c r="L25" s="208"/>
      <c r="M25" s="642" t="str">
        <f>TT!C5</f>
        <v>KT. CỤC TRƯỞNG
PHÓ CỤC TRƯỞNG</v>
      </c>
      <c r="N25" s="642"/>
      <c r="O25" s="642"/>
      <c r="P25" s="642"/>
      <c r="Q25" s="642"/>
      <c r="R25" s="642"/>
      <c r="S25" s="642"/>
      <c r="T25" s="642"/>
      <c r="U25" s="642"/>
      <c r="V25" s="642"/>
    </row>
    <row r="26" spans="1:22" ht="18" customHeight="1">
      <c r="A26" s="200"/>
      <c r="B26" s="239"/>
      <c r="C26" s="239"/>
      <c r="D26" s="412"/>
      <c r="E26" s="412"/>
      <c r="F26" s="412"/>
      <c r="G26" s="239"/>
      <c r="H26" s="239"/>
      <c r="I26" s="239"/>
      <c r="J26" s="239"/>
      <c r="K26" s="412"/>
      <c r="L26" s="412"/>
      <c r="M26" s="412"/>
      <c r="N26" s="412"/>
      <c r="P26" s="137"/>
      <c r="Q26" s="137"/>
      <c r="R26" s="137"/>
      <c r="S26" s="412"/>
      <c r="T26" s="412"/>
      <c r="U26" s="413"/>
      <c r="V26" s="413"/>
    </row>
    <row r="27" spans="1:22" ht="21" customHeight="1">
      <c r="A27" s="200"/>
      <c r="B27" s="239"/>
      <c r="C27" s="239"/>
      <c r="D27" s="412"/>
      <c r="E27" s="412"/>
      <c r="F27" s="412"/>
      <c r="G27" s="239"/>
      <c r="H27" s="239"/>
      <c r="I27" s="239"/>
      <c r="J27" s="239"/>
      <c r="K27" s="412"/>
      <c r="L27" s="412"/>
      <c r="M27" s="412"/>
      <c r="N27" s="412"/>
      <c r="P27" s="205"/>
      <c r="Q27" s="205"/>
      <c r="R27" s="205"/>
      <c r="S27" s="205"/>
      <c r="T27" s="205"/>
      <c r="U27" s="209"/>
      <c r="V27" s="209"/>
    </row>
    <row r="28" spans="1:22" ht="30.75" customHeight="1">
      <c r="A28" s="200"/>
      <c r="B28" s="239"/>
      <c r="C28" s="239"/>
      <c r="D28" s="412"/>
      <c r="E28" s="412"/>
      <c r="F28" s="412"/>
      <c r="G28" s="239"/>
      <c r="H28" s="239"/>
      <c r="I28" s="239"/>
      <c r="J28" s="239"/>
      <c r="K28" s="412"/>
      <c r="L28" s="412"/>
      <c r="M28" s="412"/>
      <c r="N28" s="412"/>
      <c r="P28" s="205"/>
      <c r="Q28" s="205"/>
      <c r="R28" s="205"/>
      <c r="S28" s="205"/>
      <c r="T28" s="205"/>
      <c r="U28" s="414"/>
      <c r="V28" s="414"/>
    </row>
    <row r="29" spans="1:22" ht="30.75" customHeight="1">
      <c r="A29" s="200"/>
      <c r="B29" s="665" t="str">
        <f>TT!C6</f>
        <v>Nguyễn Chí Hòa</v>
      </c>
      <c r="C29" s="665"/>
      <c r="D29" s="665"/>
      <c r="E29" s="665"/>
      <c r="F29" s="665"/>
      <c r="G29" s="665"/>
      <c r="H29" s="137"/>
      <c r="I29" s="137"/>
      <c r="J29" s="137"/>
      <c r="K29" s="412"/>
      <c r="L29" s="412"/>
      <c r="M29" s="665" t="str">
        <f>TT!C3</f>
        <v>Vũ Quang Hiện</v>
      </c>
      <c r="N29" s="665"/>
      <c r="O29" s="665"/>
      <c r="P29" s="665"/>
      <c r="Q29" s="665"/>
      <c r="R29" s="665"/>
      <c r="S29" s="665"/>
      <c r="T29" s="665"/>
      <c r="U29" s="665"/>
      <c r="V29" s="665"/>
    </row>
    <row r="30" spans="1:11" ht="15.75">
      <c r="A30" s="200"/>
      <c r="B30" s="200"/>
      <c r="C30" s="200"/>
      <c r="D30" s="200"/>
      <c r="E30" s="200"/>
      <c r="F30" s="200"/>
      <c r="G30" s="200"/>
      <c r="H30" s="200"/>
      <c r="I30" s="200"/>
      <c r="J30" s="200"/>
      <c r="K30" s="200"/>
    </row>
    <row r="31" spans="1:11" ht="15.75">
      <c r="A31" s="200"/>
      <c r="B31" s="200"/>
      <c r="C31" s="200"/>
      <c r="D31" s="200"/>
      <c r="E31" s="200"/>
      <c r="F31" s="200"/>
      <c r="G31" s="200"/>
      <c r="H31" s="200"/>
      <c r="I31" s="200"/>
      <c r="J31" s="200"/>
      <c r="K31" s="200"/>
    </row>
    <row r="32" spans="1:11" ht="15.75">
      <c r="A32" s="200"/>
      <c r="B32" s="200"/>
      <c r="C32" s="200"/>
      <c r="D32" s="200"/>
      <c r="E32" s="200"/>
      <c r="F32" s="200"/>
      <c r="G32" s="200"/>
      <c r="H32" s="200"/>
      <c r="I32" s="200"/>
      <c r="J32" s="200"/>
      <c r="K32" s="200"/>
    </row>
    <row r="33" spans="1:11" ht="15.75" hidden="1">
      <c r="A33" s="200"/>
      <c r="B33" s="200"/>
      <c r="C33" s="200"/>
      <c r="D33" s="200"/>
      <c r="E33" s="200"/>
      <c r="F33" s="200"/>
      <c r="G33" s="200"/>
      <c r="H33" s="200"/>
      <c r="I33" s="200"/>
      <c r="J33" s="200"/>
      <c r="K33" s="200"/>
    </row>
    <row r="34" spans="1:13" ht="15.75" hidden="1">
      <c r="A34" s="415" t="s">
        <v>266</v>
      </c>
      <c r="B34" s="200"/>
      <c r="C34" s="200"/>
      <c r="D34" s="200"/>
      <c r="E34" s="200"/>
      <c r="F34" s="200"/>
      <c r="G34" s="200"/>
      <c r="H34" s="200"/>
      <c r="I34" s="200"/>
      <c r="J34" s="200"/>
      <c r="K34" s="200"/>
      <c r="L34" s="416"/>
      <c r="M34" s="416"/>
    </row>
    <row r="35" spans="1:19" ht="15" customHeight="1" hidden="1">
      <c r="A35" s="417"/>
      <c r="B35" s="717" t="s">
        <v>287</v>
      </c>
      <c r="C35" s="717"/>
      <c r="D35" s="717"/>
      <c r="E35" s="717"/>
      <c r="F35" s="717"/>
      <c r="G35" s="717"/>
      <c r="H35" s="717"/>
      <c r="I35" s="717"/>
      <c r="J35" s="717"/>
      <c r="K35" s="717"/>
      <c r="L35" s="417"/>
      <c r="M35" s="417"/>
      <c r="N35" s="418"/>
      <c r="O35" s="418"/>
      <c r="P35" s="418"/>
      <c r="Q35" s="418"/>
      <c r="R35" s="418"/>
      <c r="S35" s="418"/>
    </row>
    <row r="36" spans="2:13" ht="15.75" hidden="1">
      <c r="B36" s="419" t="s">
        <v>288</v>
      </c>
      <c r="L36" s="416"/>
      <c r="M36" s="416"/>
    </row>
    <row r="37" ht="15.75" hidden="1">
      <c r="B37" s="419" t="s">
        <v>289</v>
      </c>
    </row>
  </sheetData>
  <sheetProtection formatCells="0" formatColumns="0" formatRows="0" insertRows="0" deleteRows="0"/>
  <mergeCells count="37">
    <mergeCell ref="A1:E1"/>
    <mergeCell ref="F1:Q1"/>
    <mergeCell ref="R1:V1"/>
    <mergeCell ref="R2:V2"/>
    <mergeCell ref="A3:A7"/>
    <mergeCell ref="B3:B7"/>
    <mergeCell ref="T5:U6"/>
    <mergeCell ref="Q6:R6"/>
    <mergeCell ref="C3:C7"/>
    <mergeCell ref="D3:G3"/>
    <mergeCell ref="H3:H7"/>
    <mergeCell ref="I3:L3"/>
    <mergeCell ref="A8:B8"/>
    <mergeCell ref="M29:V29"/>
    <mergeCell ref="M3:V3"/>
    <mergeCell ref="D4:D7"/>
    <mergeCell ref="E4:F4"/>
    <mergeCell ref="G4:G7"/>
    <mergeCell ref="I4:I7"/>
    <mergeCell ref="N4:U4"/>
    <mergeCell ref="V4:V7"/>
    <mergeCell ref="S5:S7"/>
    <mergeCell ref="B35:K35"/>
    <mergeCell ref="B24:G24"/>
    <mergeCell ref="B25:G25"/>
    <mergeCell ref="B29:G29"/>
    <mergeCell ref="M24:V24"/>
    <mergeCell ref="M25:V25"/>
    <mergeCell ref="E5:E7"/>
    <mergeCell ref="F5:F7"/>
    <mergeCell ref="N5:N7"/>
    <mergeCell ref="O5:R5"/>
    <mergeCell ref="J4:J7"/>
    <mergeCell ref="K4:K7"/>
    <mergeCell ref="L4:L7"/>
    <mergeCell ref="M4:M7"/>
    <mergeCell ref="O6:P6"/>
  </mergeCells>
  <printOptions/>
  <pageMargins left="0.32" right="0.31" top="0.36" bottom="0.37" header="0.31496062992126" footer="0.31496062992126"/>
  <pageSetup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sheetPr>
    <tabColor rgb="FF00B050"/>
  </sheetPr>
  <dimension ref="A1:AE42"/>
  <sheetViews>
    <sheetView tabSelected="1" view="pageBreakPreview" zoomScale="80" zoomScaleSheetLayoutView="80" zoomScalePageLayoutView="0" workbookViewId="0" topLeftCell="A1">
      <selection activeCell="I2" sqref="I2"/>
    </sheetView>
  </sheetViews>
  <sheetFormatPr defaultColWidth="9.00390625" defaultRowHeight="15.75"/>
  <cols>
    <col min="1" max="1" width="4.25390625" style="109" customWidth="1"/>
    <col min="2" max="2" width="25.50390625" style="109" customWidth="1"/>
    <col min="3" max="3" width="6.625" style="109" customWidth="1"/>
    <col min="4" max="4" width="7.625" style="109" customWidth="1"/>
    <col min="5" max="5" width="8.00390625" style="108" customWidth="1"/>
    <col min="6" max="6" width="6.50390625" style="109" customWidth="1"/>
    <col min="7" max="7" width="5.75390625" style="109" customWidth="1"/>
    <col min="8" max="8" width="5.375" style="109" customWidth="1"/>
    <col min="9" max="9" width="7.75390625" style="109" customWidth="1"/>
    <col min="10" max="10" width="6.75390625" style="109" customWidth="1"/>
    <col min="11" max="11" width="6.625" style="109" customWidth="1"/>
    <col min="12" max="12" width="7.125" style="109" customWidth="1"/>
    <col min="13" max="13" width="6.375" style="109" customWidth="1"/>
    <col min="14" max="14" width="6.75390625" style="110" customWidth="1"/>
    <col min="15" max="15" width="6.125" style="110" customWidth="1"/>
    <col min="16" max="16" width="5.625" style="110" customWidth="1"/>
    <col min="17" max="17" width="7.00390625" style="340" customWidth="1"/>
    <col min="18" max="18" width="7.00390625" style="110" customWidth="1"/>
    <col min="19" max="19" width="5.75390625" style="110" customWidth="1"/>
    <col min="20" max="20" width="8.125" style="110" customWidth="1"/>
    <col min="21" max="21" width="6.25390625" style="110" customWidth="1"/>
    <col min="22" max="31" width="9.00390625" style="323" customWidth="1"/>
    <col min="32" max="16384" width="9.00390625" style="109" customWidth="1"/>
  </cols>
  <sheetData>
    <row r="1" spans="1:21" ht="60" customHeight="1">
      <c r="A1" s="452" t="s">
        <v>320</v>
      </c>
      <c r="B1" s="452"/>
      <c r="C1" s="452"/>
      <c r="D1" s="452"/>
      <c r="E1" s="467" t="s">
        <v>459</v>
      </c>
      <c r="F1" s="467"/>
      <c r="G1" s="467"/>
      <c r="H1" s="467"/>
      <c r="I1" s="467"/>
      <c r="J1" s="467"/>
      <c r="K1" s="467"/>
      <c r="L1" s="467"/>
      <c r="M1" s="467"/>
      <c r="N1" s="467"/>
      <c r="O1" s="467"/>
      <c r="P1" s="451" t="str">
        <f>TT!C2</f>
        <v>Đơn vị  báo cáo: 
Cục THADS tỉnh Đồng Tháp
Đơn vị nhận báo cáo:
Tổng Cục THADS</v>
      </c>
      <c r="Q1" s="451"/>
      <c r="R1" s="451"/>
      <c r="S1" s="451"/>
      <c r="T1" s="451"/>
      <c r="U1" s="451"/>
    </row>
    <row r="2" spans="1:21" ht="17.25" customHeight="1">
      <c r="A2" s="106"/>
      <c r="B2" s="107"/>
      <c r="C2" s="107"/>
      <c r="D2" s="107"/>
      <c r="I2" s="324"/>
      <c r="J2" s="325"/>
      <c r="K2" s="326"/>
      <c r="L2" s="326"/>
      <c r="M2" s="326"/>
      <c r="P2" s="465" t="s">
        <v>164</v>
      </c>
      <c r="Q2" s="465"/>
      <c r="R2" s="465"/>
      <c r="S2" s="465"/>
      <c r="T2" s="465"/>
      <c r="U2" s="465"/>
    </row>
    <row r="3" spans="1:31" s="328" customFormat="1" ht="15.75" customHeight="1">
      <c r="A3" s="453" t="s">
        <v>136</v>
      </c>
      <c r="B3" s="453" t="s">
        <v>157</v>
      </c>
      <c r="C3" s="453" t="s">
        <v>163</v>
      </c>
      <c r="D3" s="468" t="s">
        <v>134</v>
      </c>
      <c r="E3" s="466" t="s">
        <v>4</v>
      </c>
      <c r="F3" s="466"/>
      <c r="G3" s="466" t="s">
        <v>36</v>
      </c>
      <c r="H3" s="466" t="s">
        <v>162</v>
      </c>
      <c r="I3" s="466" t="s">
        <v>37</v>
      </c>
      <c r="J3" s="448" t="s">
        <v>4</v>
      </c>
      <c r="K3" s="447"/>
      <c r="L3" s="447"/>
      <c r="M3" s="447"/>
      <c r="N3" s="447"/>
      <c r="O3" s="447"/>
      <c r="P3" s="447"/>
      <c r="Q3" s="447"/>
      <c r="R3" s="447"/>
      <c r="S3" s="446"/>
      <c r="T3" s="456" t="s">
        <v>103</v>
      </c>
      <c r="U3" s="468" t="s">
        <v>160</v>
      </c>
      <c r="V3" s="327"/>
      <c r="W3" s="327"/>
      <c r="X3" s="327"/>
      <c r="Y3" s="327"/>
      <c r="Z3" s="327"/>
      <c r="AA3" s="327"/>
      <c r="AB3" s="327"/>
      <c r="AC3" s="327"/>
      <c r="AD3" s="327"/>
      <c r="AE3" s="327"/>
    </row>
    <row r="4" spans="1:31" s="330" customFormat="1" ht="15.75" customHeight="1">
      <c r="A4" s="454"/>
      <c r="B4" s="454"/>
      <c r="C4" s="454"/>
      <c r="D4" s="455"/>
      <c r="E4" s="466" t="s">
        <v>137</v>
      </c>
      <c r="F4" s="466" t="s">
        <v>62</v>
      </c>
      <c r="G4" s="466"/>
      <c r="H4" s="466"/>
      <c r="I4" s="466"/>
      <c r="J4" s="466" t="s">
        <v>61</v>
      </c>
      <c r="K4" s="466" t="s">
        <v>4</v>
      </c>
      <c r="L4" s="466"/>
      <c r="M4" s="466"/>
      <c r="N4" s="466"/>
      <c r="O4" s="466"/>
      <c r="P4" s="466"/>
      <c r="Q4" s="466" t="s">
        <v>139</v>
      </c>
      <c r="R4" s="466" t="s">
        <v>148</v>
      </c>
      <c r="S4" s="466" t="s">
        <v>81</v>
      </c>
      <c r="T4" s="457"/>
      <c r="U4" s="455"/>
      <c r="V4" s="329"/>
      <c r="W4" s="329"/>
      <c r="X4" s="329"/>
      <c r="Y4" s="329"/>
      <c r="Z4" s="329"/>
      <c r="AA4" s="329"/>
      <c r="AB4" s="329"/>
      <c r="AC4" s="329"/>
      <c r="AD4" s="329"/>
      <c r="AE4" s="329"/>
    </row>
    <row r="5" spans="1:31" s="328" customFormat="1" ht="15.75" customHeight="1">
      <c r="A5" s="454"/>
      <c r="B5" s="454"/>
      <c r="C5" s="454"/>
      <c r="D5" s="455"/>
      <c r="E5" s="466"/>
      <c r="F5" s="466"/>
      <c r="G5" s="466"/>
      <c r="H5" s="466"/>
      <c r="I5" s="466"/>
      <c r="J5" s="466"/>
      <c r="K5" s="466" t="s">
        <v>96</v>
      </c>
      <c r="L5" s="466" t="s">
        <v>4</v>
      </c>
      <c r="M5" s="466"/>
      <c r="N5" s="466" t="s">
        <v>42</v>
      </c>
      <c r="O5" s="466" t="s">
        <v>147</v>
      </c>
      <c r="P5" s="466" t="s">
        <v>46</v>
      </c>
      <c r="Q5" s="466"/>
      <c r="R5" s="466"/>
      <c r="S5" s="466"/>
      <c r="T5" s="457"/>
      <c r="U5" s="455"/>
      <c r="V5" s="327"/>
      <c r="W5" s="327"/>
      <c r="X5" s="327"/>
      <c r="Y5" s="327"/>
      <c r="Z5" s="327"/>
      <c r="AA5" s="327"/>
      <c r="AB5" s="327"/>
      <c r="AC5" s="327"/>
      <c r="AD5" s="327"/>
      <c r="AE5" s="327"/>
    </row>
    <row r="6" spans="1:31" s="328" customFormat="1" ht="15.75" customHeight="1">
      <c r="A6" s="454"/>
      <c r="B6" s="454"/>
      <c r="C6" s="454"/>
      <c r="D6" s="455"/>
      <c r="E6" s="466"/>
      <c r="F6" s="466"/>
      <c r="G6" s="466"/>
      <c r="H6" s="466"/>
      <c r="I6" s="466"/>
      <c r="J6" s="466"/>
      <c r="K6" s="466"/>
      <c r="L6" s="466"/>
      <c r="M6" s="466"/>
      <c r="N6" s="466"/>
      <c r="O6" s="466"/>
      <c r="P6" s="466"/>
      <c r="Q6" s="466"/>
      <c r="R6" s="466"/>
      <c r="S6" s="466"/>
      <c r="T6" s="457"/>
      <c r="U6" s="455"/>
      <c r="V6" s="327"/>
      <c r="W6" s="327"/>
      <c r="X6" s="327"/>
      <c r="Y6" s="327"/>
      <c r="Z6" s="327"/>
      <c r="AA6" s="327"/>
      <c r="AB6" s="327"/>
      <c r="AC6" s="327"/>
      <c r="AD6" s="327"/>
      <c r="AE6" s="327"/>
    </row>
    <row r="7" spans="1:31" s="328" customFormat="1" ht="37.5" customHeight="1">
      <c r="A7" s="450"/>
      <c r="B7" s="450"/>
      <c r="C7" s="450"/>
      <c r="D7" s="449"/>
      <c r="E7" s="466"/>
      <c r="F7" s="466"/>
      <c r="G7" s="466"/>
      <c r="H7" s="466"/>
      <c r="I7" s="466"/>
      <c r="J7" s="466"/>
      <c r="K7" s="466"/>
      <c r="L7" s="250" t="s">
        <v>39</v>
      </c>
      <c r="M7" s="250" t="s">
        <v>138</v>
      </c>
      <c r="N7" s="466"/>
      <c r="O7" s="466"/>
      <c r="P7" s="466"/>
      <c r="Q7" s="466"/>
      <c r="R7" s="466"/>
      <c r="S7" s="466"/>
      <c r="T7" s="458"/>
      <c r="U7" s="455"/>
      <c r="V7" s="327"/>
      <c r="W7" s="327"/>
      <c r="X7" s="327"/>
      <c r="Y7" s="327"/>
      <c r="Z7" s="327"/>
      <c r="AA7" s="327"/>
      <c r="AB7" s="327"/>
      <c r="AC7" s="327"/>
      <c r="AD7" s="327"/>
      <c r="AE7" s="327"/>
    </row>
    <row r="8" spans="1:21" ht="14.25" customHeight="1">
      <c r="A8" s="475" t="s">
        <v>3</v>
      </c>
      <c r="B8" s="476"/>
      <c r="C8" s="331" t="s">
        <v>13</v>
      </c>
      <c r="D8" s="331" t="s">
        <v>14</v>
      </c>
      <c r="E8" s="331" t="s">
        <v>19</v>
      </c>
      <c r="F8" s="331" t="s">
        <v>22</v>
      </c>
      <c r="G8" s="331" t="s">
        <v>23</v>
      </c>
      <c r="H8" s="331" t="s">
        <v>24</v>
      </c>
      <c r="I8" s="331" t="s">
        <v>25</v>
      </c>
      <c r="J8" s="331" t="s">
        <v>26</v>
      </c>
      <c r="K8" s="331" t="s">
        <v>27</v>
      </c>
      <c r="L8" s="331" t="s">
        <v>29</v>
      </c>
      <c r="M8" s="331" t="s">
        <v>30</v>
      </c>
      <c r="N8" s="331" t="s">
        <v>104</v>
      </c>
      <c r="O8" s="331" t="s">
        <v>101</v>
      </c>
      <c r="P8" s="331" t="s">
        <v>105</v>
      </c>
      <c r="Q8" s="331" t="s">
        <v>106</v>
      </c>
      <c r="R8" s="331" t="s">
        <v>107</v>
      </c>
      <c r="S8" s="331" t="s">
        <v>118</v>
      </c>
      <c r="T8" s="331" t="s">
        <v>131</v>
      </c>
      <c r="U8" s="331" t="s">
        <v>133</v>
      </c>
    </row>
    <row r="9" spans="1:21" ht="13.5" customHeight="1">
      <c r="A9" s="448" t="s">
        <v>10</v>
      </c>
      <c r="B9" s="447"/>
      <c r="C9" s="198">
        <v>12769</v>
      </c>
      <c r="D9" s="198">
        <v>16831</v>
      </c>
      <c r="E9" s="198">
        <v>6450</v>
      </c>
      <c r="F9" s="198">
        <v>10381</v>
      </c>
      <c r="G9" s="198">
        <v>106</v>
      </c>
      <c r="H9" s="198">
        <v>0</v>
      </c>
      <c r="I9" s="198">
        <v>16725</v>
      </c>
      <c r="J9" s="198">
        <v>13098</v>
      </c>
      <c r="K9" s="198">
        <v>8229</v>
      </c>
      <c r="L9" s="198">
        <v>8043</v>
      </c>
      <c r="M9" s="198">
        <v>186</v>
      </c>
      <c r="N9" s="198">
        <v>4859</v>
      </c>
      <c r="O9" s="198">
        <v>9</v>
      </c>
      <c r="P9" s="198">
        <v>1</v>
      </c>
      <c r="Q9" s="198">
        <v>3524</v>
      </c>
      <c r="R9" s="198">
        <v>95</v>
      </c>
      <c r="S9" s="198">
        <v>8</v>
      </c>
      <c r="T9" s="198">
        <f>T10+T24</f>
        <v>8496</v>
      </c>
      <c r="U9" s="199">
        <f>IF(J9&lt;&gt;0,K9/J9,"")</f>
        <v>0.6282638570774164</v>
      </c>
    </row>
    <row r="10" spans="1:21" ht="13.5" customHeight="1">
      <c r="A10" s="250" t="s">
        <v>0</v>
      </c>
      <c r="B10" s="332" t="s">
        <v>89</v>
      </c>
      <c r="C10" s="198">
        <v>7665</v>
      </c>
      <c r="D10" s="198">
        <v>10750</v>
      </c>
      <c r="E10" s="198">
        <v>2049</v>
      </c>
      <c r="F10" s="198">
        <v>8701</v>
      </c>
      <c r="G10" s="198">
        <v>55</v>
      </c>
      <c r="H10" s="198">
        <v>0</v>
      </c>
      <c r="I10" s="198">
        <v>10695</v>
      </c>
      <c r="J10" s="198">
        <v>9412</v>
      </c>
      <c r="K10" s="198">
        <v>7386</v>
      </c>
      <c r="L10" s="198">
        <v>7334</v>
      </c>
      <c r="M10" s="198">
        <v>52</v>
      </c>
      <c r="N10" s="198">
        <v>2026</v>
      </c>
      <c r="O10" s="198">
        <v>0</v>
      </c>
      <c r="P10" s="198">
        <v>0</v>
      </c>
      <c r="Q10" s="198">
        <v>1247</v>
      </c>
      <c r="R10" s="198">
        <v>32</v>
      </c>
      <c r="S10" s="198">
        <v>4</v>
      </c>
      <c r="T10" s="198">
        <f>SUM(N10:S10)</f>
        <v>3309</v>
      </c>
      <c r="U10" s="199">
        <f>IF(J10&lt;&gt;0,K10/J10,"")</f>
        <v>0.7847428814279643</v>
      </c>
    </row>
    <row r="11" spans="1:21" ht="13.5" customHeight="1">
      <c r="A11" s="158" t="s">
        <v>13</v>
      </c>
      <c r="B11" s="333" t="s">
        <v>31</v>
      </c>
      <c r="C11" s="160">
        <v>4182</v>
      </c>
      <c r="D11" s="198">
        <v>6200</v>
      </c>
      <c r="E11" s="334">
        <v>1359</v>
      </c>
      <c r="F11" s="160">
        <v>4841</v>
      </c>
      <c r="G11" s="160">
        <v>35</v>
      </c>
      <c r="H11" s="160">
        <v>0</v>
      </c>
      <c r="I11" s="198">
        <v>6165</v>
      </c>
      <c r="J11" s="198">
        <v>5333</v>
      </c>
      <c r="K11" s="198">
        <v>4125</v>
      </c>
      <c r="L11" s="160">
        <v>4097</v>
      </c>
      <c r="M11" s="160">
        <v>28</v>
      </c>
      <c r="N11" s="160">
        <v>1208</v>
      </c>
      <c r="O11" s="160">
        <v>0</v>
      </c>
      <c r="P11" s="160">
        <v>0</v>
      </c>
      <c r="Q11" s="160">
        <v>798</v>
      </c>
      <c r="R11" s="160">
        <v>30</v>
      </c>
      <c r="S11" s="160">
        <v>4</v>
      </c>
      <c r="T11" s="198">
        <f>SUM(N11:S11)</f>
        <v>2040</v>
      </c>
      <c r="U11" s="199">
        <f aca="true" t="shared" si="0" ref="U11:U36">IF(J11&lt;&gt;0,K11/J11,"")</f>
        <v>0.7734858428651791</v>
      </c>
    </row>
    <row r="12" spans="1:21" ht="13.5" customHeight="1">
      <c r="A12" s="158" t="s">
        <v>14</v>
      </c>
      <c r="B12" s="335" t="s">
        <v>33</v>
      </c>
      <c r="C12" s="160">
        <v>95</v>
      </c>
      <c r="D12" s="198">
        <v>157</v>
      </c>
      <c r="E12" s="334">
        <v>43</v>
      </c>
      <c r="F12" s="160">
        <v>114</v>
      </c>
      <c r="G12" s="160">
        <v>3</v>
      </c>
      <c r="H12" s="160">
        <v>0</v>
      </c>
      <c r="I12" s="198">
        <v>154</v>
      </c>
      <c r="J12" s="198">
        <v>130</v>
      </c>
      <c r="K12" s="198">
        <v>81</v>
      </c>
      <c r="L12" s="160">
        <v>81</v>
      </c>
      <c r="M12" s="160">
        <v>0</v>
      </c>
      <c r="N12" s="160">
        <v>49</v>
      </c>
      <c r="O12" s="160">
        <v>0</v>
      </c>
      <c r="P12" s="160">
        <v>0</v>
      </c>
      <c r="Q12" s="160">
        <v>23</v>
      </c>
      <c r="R12" s="160">
        <v>1</v>
      </c>
      <c r="S12" s="160">
        <v>0</v>
      </c>
      <c r="T12" s="198">
        <f aca="true" t="shared" si="1" ref="T12:T36">SUM(N12:S12)</f>
        <v>73</v>
      </c>
      <c r="U12" s="199">
        <f t="shared" si="0"/>
        <v>0.6230769230769231</v>
      </c>
    </row>
    <row r="13" spans="1:21" ht="13.5" customHeight="1">
      <c r="A13" s="158" t="s">
        <v>19</v>
      </c>
      <c r="B13" s="336" t="s">
        <v>141</v>
      </c>
      <c r="C13" s="160">
        <v>69</v>
      </c>
      <c r="D13" s="198">
        <v>73</v>
      </c>
      <c r="E13" s="334">
        <v>30</v>
      </c>
      <c r="F13" s="160">
        <v>43</v>
      </c>
      <c r="G13" s="160">
        <v>0</v>
      </c>
      <c r="H13" s="160">
        <v>0</v>
      </c>
      <c r="I13" s="198">
        <v>73</v>
      </c>
      <c r="J13" s="198">
        <v>39</v>
      </c>
      <c r="K13" s="198">
        <v>13</v>
      </c>
      <c r="L13" s="160">
        <v>13</v>
      </c>
      <c r="M13" s="160">
        <v>0</v>
      </c>
      <c r="N13" s="160">
        <v>26</v>
      </c>
      <c r="O13" s="160">
        <v>0</v>
      </c>
      <c r="P13" s="160">
        <v>0</v>
      </c>
      <c r="Q13" s="160">
        <v>34</v>
      </c>
      <c r="R13" s="160">
        <v>0</v>
      </c>
      <c r="S13" s="160">
        <v>0</v>
      </c>
      <c r="T13" s="198">
        <f t="shared" si="1"/>
        <v>60</v>
      </c>
      <c r="U13" s="199">
        <f t="shared" si="0"/>
        <v>0.3333333333333333</v>
      </c>
    </row>
    <row r="14" spans="1:21" ht="15.75">
      <c r="A14" s="158" t="s">
        <v>22</v>
      </c>
      <c r="B14" s="333" t="s">
        <v>145</v>
      </c>
      <c r="C14" s="160">
        <v>1</v>
      </c>
      <c r="D14" s="198">
        <v>1</v>
      </c>
      <c r="E14" s="334">
        <v>0</v>
      </c>
      <c r="F14" s="160">
        <v>1</v>
      </c>
      <c r="G14" s="160">
        <v>0</v>
      </c>
      <c r="H14" s="160">
        <v>0</v>
      </c>
      <c r="I14" s="198">
        <v>1</v>
      </c>
      <c r="J14" s="198">
        <v>1</v>
      </c>
      <c r="K14" s="198">
        <v>1</v>
      </c>
      <c r="L14" s="160">
        <v>1</v>
      </c>
      <c r="M14" s="160">
        <v>0</v>
      </c>
      <c r="N14" s="160">
        <v>0</v>
      </c>
      <c r="O14" s="160">
        <v>0</v>
      </c>
      <c r="P14" s="160">
        <v>0</v>
      </c>
      <c r="Q14" s="160">
        <v>0</v>
      </c>
      <c r="R14" s="160">
        <v>0</v>
      </c>
      <c r="S14" s="160">
        <v>0</v>
      </c>
      <c r="T14" s="198">
        <f t="shared" si="1"/>
        <v>0</v>
      </c>
      <c r="U14" s="199">
        <f t="shared" si="0"/>
        <v>1</v>
      </c>
    </row>
    <row r="15" spans="1:21" ht="17.25" customHeight="1">
      <c r="A15" s="158" t="s">
        <v>23</v>
      </c>
      <c r="B15" s="337" t="s">
        <v>144</v>
      </c>
      <c r="C15" s="160">
        <v>20</v>
      </c>
      <c r="D15" s="198">
        <v>21</v>
      </c>
      <c r="E15" s="334">
        <v>3</v>
      </c>
      <c r="F15" s="160">
        <v>18</v>
      </c>
      <c r="G15" s="160">
        <v>0</v>
      </c>
      <c r="H15" s="160">
        <v>0</v>
      </c>
      <c r="I15" s="198">
        <v>21</v>
      </c>
      <c r="J15" s="198">
        <v>15</v>
      </c>
      <c r="K15" s="198">
        <v>10</v>
      </c>
      <c r="L15" s="160">
        <v>10</v>
      </c>
      <c r="M15" s="160">
        <v>0</v>
      </c>
      <c r="N15" s="160">
        <v>5</v>
      </c>
      <c r="O15" s="160">
        <v>0</v>
      </c>
      <c r="P15" s="160">
        <v>0</v>
      </c>
      <c r="Q15" s="160">
        <v>6</v>
      </c>
      <c r="R15" s="160">
        <v>0</v>
      </c>
      <c r="S15" s="160">
        <v>0</v>
      </c>
      <c r="T15" s="198">
        <f t="shared" si="1"/>
        <v>11</v>
      </c>
      <c r="U15" s="199">
        <f t="shared" si="0"/>
        <v>0.6666666666666666</v>
      </c>
    </row>
    <row r="16" spans="1:21" ht="13.5" customHeight="1">
      <c r="A16" s="158" t="s">
        <v>24</v>
      </c>
      <c r="B16" s="333" t="s">
        <v>128</v>
      </c>
      <c r="C16" s="160">
        <v>1155</v>
      </c>
      <c r="D16" s="198">
        <v>1194</v>
      </c>
      <c r="E16" s="334">
        <v>452</v>
      </c>
      <c r="F16" s="160">
        <v>742</v>
      </c>
      <c r="G16" s="160">
        <v>15</v>
      </c>
      <c r="H16" s="160">
        <v>0</v>
      </c>
      <c r="I16" s="198">
        <v>1179</v>
      </c>
      <c r="J16" s="198">
        <v>839</v>
      </c>
      <c r="K16" s="198">
        <v>548</v>
      </c>
      <c r="L16" s="160">
        <v>527</v>
      </c>
      <c r="M16" s="160">
        <v>21</v>
      </c>
      <c r="N16" s="160">
        <v>291</v>
      </c>
      <c r="O16" s="160">
        <v>0</v>
      </c>
      <c r="P16" s="160">
        <v>0</v>
      </c>
      <c r="Q16" s="160">
        <v>340</v>
      </c>
      <c r="R16" s="160">
        <v>0</v>
      </c>
      <c r="S16" s="160">
        <v>0</v>
      </c>
      <c r="T16" s="198">
        <f t="shared" si="1"/>
        <v>631</v>
      </c>
      <c r="U16" s="199">
        <f t="shared" si="0"/>
        <v>0.6531585220500596</v>
      </c>
    </row>
    <row r="17" spans="1:21" ht="13.5" customHeight="1">
      <c r="A17" s="158" t="s">
        <v>25</v>
      </c>
      <c r="B17" s="333" t="s">
        <v>129</v>
      </c>
      <c r="C17" s="160">
        <v>32</v>
      </c>
      <c r="D17" s="198">
        <v>40</v>
      </c>
      <c r="E17" s="334">
        <v>2</v>
      </c>
      <c r="F17" s="160">
        <v>38</v>
      </c>
      <c r="G17" s="160">
        <v>0</v>
      </c>
      <c r="H17" s="160">
        <v>0</v>
      </c>
      <c r="I17" s="198">
        <v>40</v>
      </c>
      <c r="J17" s="198">
        <v>40</v>
      </c>
      <c r="K17" s="198">
        <v>35</v>
      </c>
      <c r="L17" s="160">
        <v>35</v>
      </c>
      <c r="M17" s="160">
        <v>0</v>
      </c>
      <c r="N17" s="160">
        <v>5</v>
      </c>
      <c r="O17" s="160">
        <v>0</v>
      </c>
      <c r="P17" s="160">
        <v>0</v>
      </c>
      <c r="Q17" s="160">
        <v>0</v>
      </c>
      <c r="R17" s="160">
        <v>0</v>
      </c>
      <c r="S17" s="160">
        <v>0</v>
      </c>
      <c r="T17" s="198">
        <f t="shared" si="1"/>
        <v>5</v>
      </c>
      <c r="U17" s="199">
        <f t="shared" si="0"/>
        <v>0.875</v>
      </c>
    </row>
    <row r="18" spans="1:21" ht="13.5" customHeight="1">
      <c r="A18" s="158" t="s">
        <v>26</v>
      </c>
      <c r="B18" s="333" t="s">
        <v>32</v>
      </c>
      <c r="C18" s="160">
        <v>2106</v>
      </c>
      <c r="D18" s="198">
        <v>2984</v>
      </c>
      <c r="E18" s="334">
        <v>158</v>
      </c>
      <c r="F18" s="160">
        <v>2826</v>
      </c>
      <c r="G18" s="160">
        <v>2</v>
      </c>
      <c r="H18" s="160">
        <v>0</v>
      </c>
      <c r="I18" s="198">
        <v>2982</v>
      </c>
      <c r="J18" s="198">
        <v>2936</v>
      </c>
      <c r="K18" s="198">
        <v>2495</v>
      </c>
      <c r="L18" s="160">
        <v>2492</v>
      </c>
      <c r="M18" s="160">
        <v>3</v>
      </c>
      <c r="N18" s="160">
        <v>441</v>
      </c>
      <c r="O18" s="160">
        <v>0</v>
      </c>
      <c r="P18" s="160">
        <v>0</v>
      </c>
      <c r="Q18" s="160">
        <v>45</v>
      </c>
      <c r="R18" s="160">
        <v>1</v>
      </c>
      <c r="S18" s="160">
        <v>0</v>
      </c>
      <c r="T18" s="198">
        <f t="shared" si="1"/>
        <v>487</v>
      </c>
      <c r="U18" s="199">
        <f t="shared" si="0"/>
        <v>0.8497956403269755</v>
      </c>
    </row>
    <row r="19" spans="1:21" ht="13.5" customHeight="1">
      <c r="A19" s="158" t="s">
        <v>27</v>
      </c>
      <c r="B19" s="333" t="s">
        <v>34</v>
      </c>
      <c r="C19" s="160">
        <v>1</v>
      </c>
      <c r="D19" s="198">
        <v>76</v>
      </c>
      <c r="E19" s="334">
        <v>0</v>
      </c>
      <c r="F19" s="160">
        <v>76</v>
      </c>
      <c r="G19" s="160">
        <v>0</v>
      </c>
      <c r="H19" s="160">
        <v>0</v>
      </c>
      <c r="I19" s="198">
        <v>76</v>
      </c>
      <c r="J19" s="198">
        <v>76</v>
      </c>
      <c r="K19" s="198">
        <v>76</v>
      </c>
      <c r="L19" s="160">
        <v>76</v>
      </c>
      <c r="M19" s="160">
        <v>0</v>
      </c>
      <c r="N19" s="160">
        <v>0</v>
      </c>
      <c r="O19" s="160">
        <v>0</v>
      </c>
      <c r="P19" s="160">
        <v>0</v>
      </c>
      <c r="Q19" s="160">
        <v>0</v>
      </c>
      <c r="R19" s="160">
        <v>0</v>
      </c>
      <c r="S19" s="160">
        <v>0</v>
      </c>
      <c r="T19" s="198">
        <f t="shared" si="1"/>
        <v>0</v>
      </c>
      <c r="U19" s="199">
        <f t="shared" si="0"/>
        <v>1</v>
      </c>
    </row>
    <row r="20" spans="1:21" ht="13.5" customHeight="1">
      <c r="A20" s="158" t="s">
        <v>29</v>
      </c>
      <c r="B20" s="333" t="s">
        <v>35</v>
      </c>
      <c r="C20" s="160">
        <v>4</v>
      </c>
      <c r="D20" s="198">
        <v>4</v>
      </c>
      <c r="E20" s="334">
        <v>2</v>
      </c>
      <c r="F20" s="160">
        <v>2</v>
      </c>
      <c r="G20" s="160">
        <v>0</v>
      </c>
      <c r="H20" s="160">
        <v>0</v>
      </c>
      <c r="I20" s="198">
        <v>4</v>
      </c>
      <c r="J20" s="198">
        <v>3</v>
      </c>
      <c r="K20" s="198">
        <v>2</v>
      </c>
      <c r="L20" s="160">
        <v>2</v>
      </c>
      <c r="M20" s="160">
        <v>0</v>
      </c>
      <c r="N20" s="160">
        <v>1</v>
      </c>
      <c r="O20" s="160">
        <v>0</v>
      </c>
      <c r="P20" s="160">
        <v>0</v>
      </c>
      <c r="Q20" s="160">
        <v>1</v>
      </c>
      <c r="R20" s="160">
        <v>0</v>
      </c>
      <c r="S20" s="160">
        <v>0</v>
      </c>
      <c r="T20" s="198">
        <f t="shared" si="1"/>
        <v>2</v>
      </c>
      <c r="U20" s="199">
        <f t="shared" si="0"/>
        <v>0.6666666666666666</v>
      </c>
    </row>
    <row r="21" spans="1:21" ht="13.5" customHeight="1">
      <c r="A21" s="158" t="s">
        <v>30</v>
      </c>
      <c r="B21" s="333" t="s">
        <v>143</v>
      </c>
      <c r="C21" s="160">
        <v>0</v>
      </c>
      <c r="D21" s="198">
        <v>0</v>
      </c>
      <c r="E21" s="334">
        <v>0</v>
      </c>
      <c r="F21" s="160">
        <v>0</v>
      </c>
      <c r="G21" s="160">
        <v>0</v>
      </c>
      <c r="H21" s="160">
        <v>0</v>
      </c>
      <c r="I21" s="198">
        <v>0</v>
      </c>
      <c r="J21" s="198">
        <v>0</v>
      </c>
      <c r="K21" s="198">
        <v>0</v>
      </c>
      <c r="L21" s="160">
        <v>0</v>
      </c>
      <c r="M21" s="160">
        <v>0</v>
      </c>
      <c r="N21" s="160">
        <v>0</v>
      </c>
      <c r="O21" s="160">
        <v>0</v>
      </c>
      <c r="P21" s="160">
        <v>0</v>
      </c>
      <c r="Q21" s="160">
        <v>0</v>
      </c>
      <c r="R21" s="160">
        <v>0</v>
      </c>
      <c r="S21" s="160">
        <v>0</v>
      </c>
      <c r="T21" s="198">
        <f t="shared" si="1"/>
        <v>0</v>
      </c>
      <c r="U21" s="199">
        <f t="shared" si="0"/>
      </c>
    </row>
    <row r="22" spans="1:21" ht="13.5" customHeight="1">
      <c r="A22" s="158" t="s">
        <v>104</v>
      </c>
      <c r="B22" s="333" t="s">
        <v>142</v>
      </c>
      <c r="C22" s="160">
        <v>0</v>
      </c>
      <c r="D22" s="198">
        <v>0</v>
      </c>
      <c r="E22" s="334">
        <v>0</v>
      </c>
      <c r="F22" s="160">
        <v>0</v>
      </c>
      <c r="G22" s="160">
        <v>0</v>
      </c>
      <c r="H22" s="160">
        <v>0</v>
      </c>
      <c r="I22" s="198">
        <v>0</v>
      </c>
      <c r="J22" s="198">
        <v>0</v>
      </c>
      <c r="K22" s="198">
        <v>0</v>
      </c>
      <c r="L22" s="160">
        <v>0</v>
      </c>
      <c r="M22" s="160">
        <v>0</v>
      </c>
      <c r="N22" s="160">
        <v>0</v>
      </c>
      <c r="O22" s="160">
        <v>0</v>
      </c>
      <c r="P22" s="160">
        <v>0</v>
      </c>
      <c r="Q22" s="160">
        <v>0</v>
      </c>
      <c r="R22" s="160">
        <v>0</v>
      </c>
      <c r="S22" s="160">
        <v>0</v>
      </c>
      <c r="T22" s="198">
        <f t="shared" si="1"/>
        <v>0</v>
      </c>
      <c r="U22" s="199">
        <f t="shared" si="0"/>
      </c>
    </row>
    <row r="23" spans="1:21" ht="13.5" customHeight="1">
      <c r="A23" s="158" t="s">
        <v>101</v>
      </c>
      <c r="B23" s="333" t="s">
        <v>102</v>
      </c>
      <c r="C23" s="160">
        <v>0</v>
      </c>
      <c r="D23" s="198">
        <v>0</v>
      </c>
      <c r="E23" s="334">
        <v>0</v>
      </c>
      <c r="F23" s="160">
        <v>0</v>
      </c>
      <c r="G23" s="160">
        <v>0</v>
      </c>
      <c r="H23" s="160">
        <v>0</v>
      </c>
      <c r="I23" s="198">
        <v>0</v>
      </c>
      <c r="J23" s="198">
        <v>0</v>
      </c>
      <c r="K23" s="198">
        <v>0</v>
      </c>
      <c r="L23" s="160">
        <v>0</v>
      </c>
      <c r="M23" s="160">
        <v>0</v>
      </c>
      <c r="N23" s="160">
        <v>0</v>
      </c>
      <c r="O23" s="160">
        <v>0</v>
      </c>
      <c r="P23" s="160">
        <v>0</v>
      </c>
      <c r="Q23" s="160">
        <v>0</v>
      </c>
      <c r="R23" s="160">
        <v>0</v>
      </c>
      <c r="S23" s="160">
        <v>0</v>
      </c>
      <c r="T23" s="198">
        <f t="shared" si="1"/>
        <v>0</v>
      </c>
      <c r="U23" s="199">
        <f t="shared" si="0"/>
      </c>
    </row>
    <row r="24" spans="1:21" ht="14.25" customHeight="1">
      <c r="A24" s="250" t="s">
        <v>1</v>
      </c>
      <c r="B24" s="332" t="s">
        <v>90</v>
      </c>
      <c r="C24" s="198">
        <v>5104</v>
      </c>
      <c r="D24" s="198">
        <v>6081</v>
      </c>
      <c r="E24" s="198">
        <v>4401</v>
      </c>
      <c r="F24" s="198">
        <v>1680</v>
      </c>
      <c r="G24" s="198">
        <v>51</v>
      </c>
      <c r="H24" s="198">
        <v>0</v>
      </c>
      <c r="I24" s="198">
        <v>6030</v>
      </c>
      <c r="J24" s="198">
        <v>3686</v>
      </c>
      <c r="K24" s="198">
        <v>843</v>
      </c>
      <c r="L24" s="198">
        <v>709</v>
      </c>
      <c r="M24" s="198">
        <v>134</v>
      </c>
      <c r="N24" s="198">
        <v>2833</v>
      </c>
      <c r="O24" s="198">
        <v>9</v>
      </c>
      <c r="P24" s="198">
        <v>1</v>
      </c>
      <c r="Q24" s="198">
        <v>2277</v>
      </c>
      <c r="R24" s="198">
        <v>63</v>
      </c>
      <c r="S24" s="198">
        <v>4</v>
      </c>
      <c r="T24" s="198">
        <f>SUM(T25:T37)</f>
        <v>5187</v>
      </c>
      <c r="U24" s="199">
        <f t="shared" si="0"/>
        <v>0.22870320130222463</v>
      </c>
    </row>
    <row r="25" spans="1:21" ht="14.25" customHeight="1">
      <c r="A25" s="158" t="s">
        <v>13</v>
      </c>
      <c r="B25" s="333" t="s">
        <v>31</v>
      </c>
      <c r="C25" s="160">
        <v>4000</v>
      </c>
      <c r="D25" s="198">
        <v>4640</v>
      </c>
      <c r="E25" s="334">
        <v>3467</v>
      </c>
      <c r="F25" s="160">
        <v>1173</v>
      </c>
      <c r="G25" s="160">
        <v>36</v>
      </c>
      <c r="H25" s="160">
        <v>0</v>
      </c>
      <c r="I25" s="198">
        <v>4604</v>
      </c>
      <c r="J25" s="198">
        <v>2757</v>
      </c>
      <c r="K25" s="198">
        <v>585</v>
      </c>
      <c r="L25" s="160">
        <v>465</v>
      </c>
      <c r="M25" s="160">
        <v>120</v>
      </c>
      <c r="N25" s="160">
        <v>2162</v>
      </c>
      <c r="O25" s="160">
        <v>9</v>
      </c>
      <c r="P25" s="160">
        <v>1</v>
      </c>
      <c r="Q25" s="160">
        <v>1784</v>
      </c>
      <c r="R25" s="160">
        <v>59</v>
      </c>
      <c r="S25" s="160">
        <v>4</v>
      </c>
      <c r="T25" s="198">
        <f t="shared" si="1"/>
        <v>4019</v>
      </c>
      <c r="U25" s="199">
        <f t="shared" si="0"/>
        <v>0.21218715995647444</v>
      </c>
    </row>
    <row r="26" spans="1:21" ht="14.25" customHeight="1">
      <c r="A26" s="158" t="s">
        <v>14</v>
      </c>
      <c r="B26" s="335" t="s">
        <v>33</v>
      </c>
      <c r="C26" s="160">
        <v>86</v>
      </c>
      <c r="D26" s="198">
        <v>128</v>
      </c>
      <c r="E26" s="334">
        <v>84</v>
      </c>
      <c r="F26" s="160">
        <v>44</v>
      </c>
      <c r="G26" s="160">
        <v>1</v>
      </c>
      <c r="H26" s="160">
        <v>0</v>
      </c>
      <c r="I26" s="198">
        <v>127</v>
      </c>
      <c r="J26" s="198">
        <v>73</v>
      </c>
      <c r="K26" s="198">
        <v>9</v>
      </c>
      <c r="L26" s="160">
        <v>8</v>
      </c>
      <c r="M26" s="160">
        <v>1</v>
      </c>
      <c r="N26" s="160">
        <v>64</v>
      </c>
      <c r="O26" s="160">
        <v>0</v>
      </c>
      <c r="P26" s="160">
        <v>0</v>
      </c>
      <c r="Q26" s="160">
        <v>52</v>
      </c>
      <c r="R26" s="160">
        <v>2</v>
      </c>
      <c r="S26" s="160">
        <v>0</v>
      </c>
      <c r="T26" s="198">
        <f t="shared" si="1"/>
        <v>118</v>
      </c>
      <c r="U26" s="199">
        <f t="shared" si="0"/>
        <v>0.1232876712328767</v>
      </c>
    </row>
    <row r="27" spans="1:21" ht="14.25" customHeight="1">
      <c r="A27" s="158" t="s">
        <v>19</v>
      </c>
      <c r="B27" s="336" t="s">
        <v>141</v>
      </c>
      <c r="C27" s="160">
        <v>137</v>
      </c>
      <c r="D27" s="198">
        <v>192</v>
      </c>
      <c r="E27" s="334">
        <v>135</v>
      </c>
      <c r="F27" s="160">
        <v>57</v>
      </c>
      <c r="G27" s="160">
        <v>3</v>
      </c>
      <c r="H27" s="160">
        <v>0</v>
      </c>
      <c r="I27" s="198">
        <v>189</v>
      </c>
      <c r="J27" s="198">
        <v>148</v>
      </c>
      <c r="K27" s="198">
        <v>17</v>
      </c>
      <c r="L27" s="160">
        <v>16</v>
      </c>
      <c r="M27" s="160">
        <v>1</v>
      </c>
      <c r="N27" s="160">
        <v>131</v>
      </c>
      <c r="O27" s="160">
        <v>0</v>
      </c>
      <c r="P27" s="160">
        <v>0</v>
      </c>
      <c r="Q27" s="160">
        <v>40</v>
      </c>
      <c r="R27" s="160">
        <v>1</v>
      </c>
      <c r="S27" s="160">
        <v>0</v>
      </c>
      <c r="T27" s="198">
        <f t="shared" si="1"/>
        <v>172</v>
      </c>
      <c r="U27" s="199">
        <f t="shared" si="0"/>
        <v>0.11486486486486487</v>
      </c>
    </row>
    <row r="28" spans="1:21" ht="14.25" customHeight="1">
      <c r="A28" s="158" t="s">
        <v>22</v>
      </c>
      <c r="B28" s="333" t="s">
        <v>145</v>
      </c>
      <c r="C28" s="160">
        <v>0</v>
      </c>
      <c r="D28" s="198">
        <v>0</v>
      </c>
      <c r="E28" s="334">
        <v>0</v>
      </c>
      <c r="F28" s="160">
        <v>0</v>
      </c>
      <c r="G28" s="160">
        <v>0</v>
      </c>
      <c r="H28" s="160">
        <v>0</v>
      </c>
      <c r="I28" s="198">
        <v>0</v>
      </c>
      <c r="J28" s="198">
        <v>0</v>
      </c>
      <c r="K28" s="198">
        <v>0</v>
      </c>
      <c r="L28" s="160">
        <v>0</v>
      </c>
      <c r="M28" s="160">
        <v>0</v>
      </c>
      <c r="N28" s="160">
        <v>0</v>
      </c>
      <c r="O28" s="160">
        <v>0</v>
      </c>
      <c r="P28" s="160">
        <v>0</v>
      </c>
      <c r="Q28" s="160">
        <v>0</v>
      </c>
      <c r="R28" s="160">
        <v>0</v>
      </c>
      <c r="S28" s="160">
        <v>0</v>
      </c>
      <c r="T28" s="198">
        <f t="shared" si="1"/>
        <v>0</v>
      </c>
      <c r="U28" s="199">
        <f t="shared" si="0"/>
      </c>
    </row>
    <row r="29" spans="1:21" ht="16.5" customHeight="1">
      <c r="A29" s="158" t="s">
        <v>23</v>
      </c>
      <c r="B29" s="337" t="s">
        <v>144</v>
      </c>
      <c r="C29" s="160">
        <v>0</v>
      </c>
      <c r="D29" s="198">
        <v>0</v>
      </c>
      <c r="E29" s="334">
        <v>0</v>
      </c>
      <c r="F29" s="160">
        <v>0</v>
      </c>
      <c r="G29" s="160">
        <v>0</v>
      </c>
      <c r="H29" s="160">
        <v>0</v>
      </c>
      <c r="I29" s="198">
        <v>0</v>
      </c>
      <c r="J29" s="198">
        <v>0</v>
      </c>
      <c r="K29" s="198">
        <v>0</v>
      </c>
      <c r="L29" s="160">
        <v>0</v>
      </c>
      <c r="M29" s="160">
        <v>0</v>
      </c>
      <c r="N29" s="160">
        <v>0</v>
      </c>
      <c r="O29" s="160">
        <v>0</v>
      </c>
      <c r="P29" s="160">
        <v>0</v>
      </c>
      <c r="Q29" s="160">
        <v>0</v>
      </c>
      <c r="R29" s="160">
        <v>0</v>
      </c>
      <c r="S29" s="160">
        <v>0</v>
      </c>
      <c r="T29" s="198">
        <f t="shared" si="1"/>
        <v>0</v>
      </c>
      <c r="U29" s="199">
        <f t="shared" si="0"/>
      </c>
    </row>
    <row r="30" spans="1:21" ht="14.25" customHeight="1">
      <c r="A30" s="158" t="s">
        <v>24</v>
      </c>
      <c r="B30" s="333" t="s">
        <v>128</v>
      </c>
      <c r="C30" s="160">
        <v>386</v>
      </c>
      <c r="D30" s="198">
        <v>475</v>
      </c>
      <c r="E30" s="334">
        <v>360</v>
      </c>
      <c r="F30" s="160">
        <v>115</v>
      </c>
      <c r="G30" s="160">
        <v>7</v>
      </c>
      <c r="H30" s="160">
        <v>0</v>
      </c>
      <c r="I30" s="198">
        <v>468</v>
      </c>
      <c r="J30" s="198">
        <v>244</v>
      </c>
      <c r="K30" s="198">
        <v>78</v>
      </c>
      <c r="L30" s="160">
        <v>73</v>
      </c>
      <c r="M30" s="160">
        <v>5</v>
      </c>
      <c r="N30" s="160">
        <v>166</v>
      </c>
      <c r="O30" s="160">
        <v>0</v>
      </c>
      <c r="P30" s="160">
        <v>0</v>
      </c>
      <c r="Q30" s="160">
        <v>224</v>
      </c>
      <c r="R30" s="160">
        <v>0</v>
      </c>
      <c r="S30" s="160">
        <v>0</v>
      </c>
      <c r="T30" s="198">
        <f t="shared" si="1"/>
        <v>390</v>
      </c>
      <c r="U30" s="199">
        <f t="shared" si="0"/>
        <v>0.319672131147541</v>
      </c>
    </row>
    <row r="31" spans="1:21" ht="14.25" customHeight="1">
      <c r="A31" s="158" t="s">
        <v>25</v>
      </c>
      <c r="B31" s="333" t="s">
        <v>129</v>
      </c>
      <c r="C31" s="160">
        <v>0</v>
      </c>
      <c r="D31" s="198">
        <v>0</v>
      </c>
      <c r="E31" s="334">
        <v>0</v>
      </c>
      <c r="F31" s="160">
        <v>0</v>
      </c>
      <c r="G31" s="160">
        <v>0</v>
      </c>
      <c r="H31" s="160">
        <v>0</v>
      </c>
      <c r="I31" s="198">
        <v>0</v>
      </c>
      <c r="J31" s="198">
        <v>0</v>
      </c>
      <c r="K31" s="198">
        <v>0</v>
      </c>
      <c r="L31" s="160">
        <v>0</v>
      </c>
      <c r="M31" s="160">
        <v>0</v>
      </c>
      <c r="N31" s="160">
        <v>0</v>
      </c>
      <c r="O31" s="160">
        <v>0</v>
      </c>
      <c r="P31" s="160">
        <v>0</v>
      </c>
      <c r="Q31" s="160">
        <v>0</v>
      </c>
      <c r="R31" s="160">
        <v>0</v>
      </c>
      <c r="S31" s="160">
        <v>0</v>
      </c>
      <c r="T31" s="198">
        <f t="shared" si="1"/>
        <v>0</v>
      </c>
      <c r="U31" s="199">
        <f t="shared" si="0"/>
      </c>
    </row>
    <row r="32" spans="1:21" ht="12.75" customHeight="1">
      <c r="A32" s="158" t="s">
        <v>26</v>
      </c>
      <c r="B32" s="333" t="s">
        <v>32</v>
      </c>
      <c r="C32" s="160">
        <v>470</v>
      </c>
      <c r="D32" s="198">
        <v>619</v>
      </c>
      <c r="E32" s="334">
        <v>331</v>
      </c>
      <c r="F32" s="160">
        <v>288</v>
      </c>
      <c r="G32" s="160">
        <v>4</v>
      </c>
      <c r="H32" s="160">
        <v>0</v>
      </c>
      <c r="I32" s="198">
        <v>615</v>
      </c>
      <c r="J32" s="198">
        <v>457</v>
      </c>
      <c r="K32" s="198">
        <v>153</v>
      </c>
      <c r="L32" s="160">
        <v>146</v>
      </c>
      <c r="M32" s="160">
        <v>7</v>
      </c>
      <c r="N32" s="160">
        <v>304</v>
      </c>
      <c r="O32" s="160">
        <v>0</v>
      </c>
      <c r="P32" s="160">
        <v>0</v>
      </c>
      <c r="Q32" s="160">
        <v>157</v>
      </c>
      <c r="R32" s="160">
        <v>1</v>
      </c>
      <c r="S32" s="160">
        <v>0</v>
      </c>
      <c r="T32" s="198">
        <f t="shared" si="1"/>
        <v>462</v>
      </c>
      <c r="U32" s="199">
        <f t="shared" si="0"/>
        <v>0.3347921225382932</v>
      </c>
    </row>
    <row r="33" spans="1:21" ht="12.75" customHeight="1">
      <c r="A33" s="158" t="s">
        <v>27</v>
      </c>
      <c r="B33" s="333" t="s">
        <v>34</v>
      </c>
      <c r="C33" s="160">
        <v>4</v>
      </c>
      <c r="D33" s="198">
        <v>4</v>
      </c>
      <c r="E33" s="334">
        <v>3</v>
      </c>
      <c r="F33" s="160">
        <v>1</v>
      </c>
      <c r="G33" s="160">
        <v>0</v>
      </c>
      <c r="H33" s="160">
        <v>0</v>
      </c>
      <c r="I33" s="198">
        <v>4</v>
      </c>
      <c r="J33" s="198">
        <v>3</v>
      </c>
      <c r="K33" s="198">
        <v>1</v>
      </c>
      <c r="L33" s="160">
        <v>1</v>
      </c>
      <c r="M33" s="160">
        <v>0</v>
      </c>
      <c r="N33" s="160">
        <v>2</v>
      </c>
      <c r="O33" s="160">
        <v>0</v>
      </c>
      <c r="P33" s="160">
        <v>0</v>
      </c>
      <c r="Q33" s="160">
        <v>1</v>
      </c>
      <c r="R33" s="160">
        <v>0</v>
      </c>
      <c r="S33" s="160">
        <v>0</v>
      </c>
      <c r="T33" s="198">
        <f t="shared" si="1"/>
        <v>3</v>
      </c>
      <c r="U33" s="199">
        <f t="shared" si="0"/>
        <v>0.3333333333333333</v>
      </c>
    </row>
    <row r="34" spans="1:21" ht="12.75" customHeight="1">
      <c r="A34" s="158" t="s">
        <v>29</v>
      </c>
      <c r="B34" s="333" t="s">
        <v>35</v>
      </c>
      <c r="C34" s="160">
        <v>0</v>
      </c>
      <c r="D34" s="198">
        <v>0</v>
      </c>
      <c r="E34" s="334">
        <v>0</v>
      </c>
      <c r="F34" s="160">
        <v>0</v>
      </c>
      <c r="G34" s="160">
        <v>0</v>
      </c>
      <c r="H34" s="160">
        <v>0</v>
      </c>
      <c r="I34" s="198">
        <v>0</v>
      </c>
      <c r="J34" s="198">
        <v>0</v>
      </c>
      <c r="K34" s="198">
        <v>0</v>
      </c>
      <c r="L34" s="160">
        <v>0</v>
      </c>
      <c r="M34" s="160">
        <v>0</v>
      </c>
      <c r="N34" s="160">
        <v>0</v>
      </c>
      <c r="O34" s="160">
        <v>0</v>
      </c>
      <c r="P34" s="160">
        <v>0</v>
      </c>
      <c r="Q34" s="160">
        <v>0</v>
      </c>
      <c r="R34" s="160">
        <v>0</v>
      </c>
      <c r="S34" s="160">
        <v>0</v>
      </c>
      <c r="T34" s="198">
        <f t="shared" si="1"/>
        <v>0</v>
      </c>
      <c r="U34" s="199">
        <f t="shared" si="0"/>
      </c>
    </row>
    <row r="35" spans="1:21" ht="12.75" customHeight="1">
      <c r="A35" s="158" t="s">
        <v>30</v>
      </c>
      <c r="B35" s="333" t="s">
        <v>143</v>
      </c>
      <c r="C35" s="160">
        <v>21</v>
      </c>
      <c r="D35" s="198">
        <v>23</v>
      </c>
      <c r="E35" s="334">
        <v>21</v>
      </c>
      <c r="F35" s="160">
        <v>2</v>
      </c>
      <c r="G35" s="160">
        <v>0</v>
      </c>
      <c r="H35" s="160">
        <v>0</v>
      </c>
      <c r="I35" s="198">
        <v>23</v>
      </c>
      <c r="J35" s="198">
        <v>4</v>
      </c>
      <c r="K35" s="198">
        <v>0</v>
      </c>
      <c r="L35" s="160">
        <v>0</v>
      </c>
      <c r="M35" s="160">
        <v>0</v>
      </c>
      <c r="N35" s="160">
        <v>4</v>
      </c>
      <c r="O35" s="160">
        <v>0</v>
      </c>
      <c r="P35" s="160">
        <v>0</v>
      </c>
      <c r="Q35" s="160">
        <v>19</v>
      </c>
      <c r="R35" s="160">
        <v>0</v>
      </c>
      <c r="S35" s="160">
        <v>0</v>
      </c>
      <c r="T35" s="198">
        <f t="shared" si="1"/>
        <v>23</v>
      </c>
      <c r="U35" s="199">
        <f t="shared" si="0"/>
        <v>0</v>
      </c>
    </row>
    <row r="36" spans="1:21" ht="12.75" customHeight="1">
      <c r="A36" s="158" t="s">
        <v>104</v>
      </c>
      <c r="B36" s="333" t="s">
        <v>142</v>
      </c>
      <c r="C36" s="160">
        <v>0</v>
      </c>
      <c r="D36" s="198">
        <v>0</v>
      </c>
      <c r="E36" s="334">
        <v>0</v>
      </c>
      <c r="F36" s="160">
        <v>0</v>
      </c>
      <c r="G36" s="160">
        <v>0</v>
      </c>
      <c r="H36" s="160">
        <v>0</v>
      </c>
      <c r="I36" s="198">
        <v>0</v>
      </c>
      <c r="J36" s="198">
        <v>0</v>
      </c>
      <c r="K36" s="198">
        <v>0</v>
      </c>
      <c r="L36" s="160">
        <v>0</v>
      </c>
      <c r="M36" s="160">
        <v>0</v>
      </c>
      <c r="N36" s="160">
        <v>0</v>
      </c>
      <c r="O36" s="160">
        <v>0</v>
      </c>
      <c r="P36" s="160">
        <v>0</v>
      </c>
      <c r="Q36" s="160">
        <v>0</v>
      </c>
      <c r="R36" s="160">
        <v>0</v>
      </c>
      <c r="S36" s="160">
        <v>0</v>
      </c>
      <c r="T36" s="198">
        <f t="shared" si="1"/>
        <v>0</v>
      </c>
      <c r="U36" s="199">
        <f t="shared" si="0"/>
      </c>
    </row>
    <row r="37" spans="1:21" ht="12.75" customHeight="1">
      <c r="A37" s="158" t="s">
        <v>101</v>
      </c>
      <c r="B37" s="333" t="s">
        <v>102</v>
      </c>
      <c r="C37" s="160">
        <v>0</v>
      </c>
      <c r="D37" s="198">
        <v>0</v>
      </c>
      <c r="E37" s="334">
        <v>0</v>
      </c>
      <c r="F37" s="160">
        <v>0</v>
      </c>
      <c r="G37" s="160">
        <v>0</v>
      </c>
      <c r="H37" s="160">
        <v>0</v>
      </c>
      <c r="I37" s="198">
        <v>0</v>
      </c>
      <c r="J37" s="198">
        <v>0</v>
      </c>
      <c r="K37" s="198">
        <v>0</v>
      </c>
      <c r="L37" s="160">
        <v>0</v>
      </c>
      <c r="M37" s="160">
        <v>0</v>
      </c>
      <c r="N37" s="160">
        <v>0</v>
      </c>
      <c r="O37" s="160">
        <v>0</v>
      </c>
      <c r="P37" s="160">
        <v>0</v>
      </c>
      <c r="Q37" s="160">
        <v>0</v>
      </c>
      <c r="R37" s="160">
        <v>0</v>
      </c>
      <c r="S37" s="160">
        <v>0</v>
      </c>
      <c r="T37" s="198">
        <f>SUM(N37:S37)</f>
        <v>0</v>
      </c>
      <c r="U37" s="199">
        <f>IF(J37&lt;&gt;0,K37/J37,"")</f>
      </c>
    </row>
    <row r="38" spans="1:31" s="111" customFormat="1" ht="15.75" customHeight="1">
      <c r="A38" s="477" t="str">
        <f>TT!C7</f>
        <v>Đồng Tháp, ngày 03 tháng 4 năm 2020</v>
      </c>
      <c r="B38" s="478"/>
      <c r="C38" s="478"/>
      <c r="D38" s="478"/>
      <c r="E38" s="478"/>
      <c r="F38" s="115"/>
      <c r="G38" s="115"/>
      <c r="H38" s="115"/>
      <c r="N38" s="472" t="str">
        <f>TT!C4</f>
        <v>Đồng Tháp, ngày 03 tháng 4 năm 2020</v>
      </c>
      <c r="O38" s="473"/>
      <c r="P38" s="473"/>
      <c r="Q38" s="473"/>
      <c r="R38" s="473"/>
      <c r="S38" s="473"/>
      <c r="T38" s="473"/>
      <c r="U38" s="473"/>
      <c r="V38" s="338"/>
      <c r="W38" s="338"/>
      <c r="X38" s="338"/>
      <c r="Y38" s="338"/>
      <c r="Z38" s="338"/>
      <c r="AA38" s="338"/>
      <c r="AB38" s="338"/>
      <c r="AC38" s="338"/>
      <c r="AD38" s="338"/>
      <c r="AE38" s="338"/>
    </row>
    <row r="39" spans="1:21" ht="35.25" customHeight="1">
      <c r="A39" s="470" t="s">
        <v>286</v>
      </c>
      <c r="B39" s="471"/>
      <c r="C39" s="471"/>
      <c r="D39" s="471"/>
      <c r="E39" s="471"/>
      <c r="F39" s="116"/>
      <c r="G39" s="116"/>
      <c r="H39" s="116"/>
      <c r="I39" s="110"/>
      <c r="J39" s="110"/>
      <c r="K39" s="110"/>
      <c r="L39" s="110"/>
      <c r="M39" s="110"/>
      <c r="N39" s="474" t="str">
        <f>TT!C5</f>
        <v>KT. CỤC TRƯỞNG
PHÓ CỤC TRƯỞNG</v>
      </c>
      <c r="O39" s="474"/>
      <c r="P39" s="474"/>
      <c r="Q39" s="474"/>
      <c r="R39" s="474"/>
      <c r="S39" s="474"/>
      <c r="T39" s="474"/>
      <c r="U39" s="474"/>
    </row>
    <row r="40" spans="1:21" ht="14.25" customHeight="1">
      <c r="A40" s="192"/>
      <c r="B40" s="193"/>
      <c r="C40" s="193"/>
      <c r="D40" s="193"/>
      <c r="E40" s="193"/>
      <c r="F40" s="116"/>
      <c r="G40" s="116"/>
      <c r="H40" s="116"/>
      <c r="I40" s="110"/>
      <c r="J40" s="110"/>
      <c r="K40" s="110"/>
      <c r="L40" s="110"/>
      <c r="M40" s="110"/>
      <c r="N40" s="339"/>
      <c r="O40" s="339"/>
      <c r="P40" s="339"/>
      <c r="Q40" s="339"/>
      <c r="R40" s="339"/>
      <c r="S40" s="339"/>
      <c r="T40" s="339"/>
      <c r="U40" s="339"/>
    </row>
    <row r="41" spans="1:21" ht="24.75" customHeight="1">
      <c r="A41" s="117"/>
      <c r="B41" s="117"/>
      <c r="C41" s="117"/>
      <c r="D41" s="117"/>
      <c r="E41" s="117"/>
      <c r="F41" s="106"/>
      <c r="G41" s="106"/>
      <c r="H41" s="106"/>
      <c r="I41" s="110"/>
      <c r="J41" s="110"/>
      <c r="K41" s="110"/>
      <c r="L41" s="110"/>
      <c r="M41" s="110"/>
      <c r="P41" s="106"/>
      <c r="Q41" s="112"/>
      <c r="R41" s="106"/>
      <c r="T41" s="109"/>
      <c r="U41" s="109"/>
    </row>
    <row r="42" spans="1:21" ht="15.75" customHeight="1">
      <c r="A42" s="469" t="str">
        <f>TT!C6</f>
        <v>Nguyễn Chí Hòa</v>
      </c>
      <c r="B42" s="469"/>
      <c r="C42" s="469"/>
      <c r="D42" s="469"/>
      <c r="E42" s="469"/>
      <c r="F42" s="113" t="s">
        <v>2</v>
      </c>
      <c r="G42" s="113"/>
      <c r="H42" s="113"/>
      <c r="I42" s="113"/>
      <c r="J42" s="113"/>
      <c r="K42" s="113"/>
      <c r="L42" s="113"/>
      <c r="M42" s="113"/>
      <c r="N42" s="445" t="str">
        <f>TT!C3</f>
        <v>Vũ Quang Hiện</v>
      </c>
      <c r="O42" s="445"/>
      <c r="P42" s="445"/>
      <c r="Q42" s="445"/>
      <c r="R42" s="445"/>
      <c r="S42" s="445"/>
      <c r="T42" s="445"/>
      <c r="U42" s="445"/>
    </row>
  </sheetData>
  <sheetProtection formatCells="0" formatColumns="0" formatRows="0" insertRows="0"/>
  <mergeCells count="35">
    <mergeCell ref="N42:U42"/>
    <mergeCell ref="A42:E42"/>
    <mergeCell ref="A39:E39"/>
    <mergeCell ref="N38:U38"/>
    <mergeCell ref="N39:U39"/>
    <mergeCell ref="A38:E38"/>
    <mergeCell ref="A9:B9"/>
    <mergeCell ref="B3:B7"/>
    <mergeCell ref="J3:S3"/>
    <mergeCell ref="K5:K7"/>
    <mergeCell ref="S4:S7"/>
    <mergeCell ref="Q4:Q7"/>
    <mergeCell ref="A8:B8"/>
    <mergeCell ref="H3:H7"/>
    <mergeCell ref="P1:U1"/>
    <mergeCell ref="E4:E7"/>
    <mergeCell ref="D3:D7"/>
    <mergeCell ref="P5:P7"/>
    <mergeCell ref="I3:I7"/>
    <mergeCell ref="A1:D1"/>
    <mergeCell ref="J4:J7"/>
    <mergeCell ref="F4:F7"/>
    <mergeCell ref="G3:G7"/>
    <mergeCell ref="C3:C7"/>
    <mergeCell ref="A3:A7"/>
    <mergeCell ref="P2:U2"/>
    <mergeCell ref="L5:M6"/>
    <mergeCell ref="N5:N7"/>
    <mergeCell ref="E1:O1"/>
    <mergeCell ref="O5:O7"/>
    <mergeCell ref="K4:P4"/>
    <mergeCell ref="U3:U7"/>
    <mergeCell ref="T3:T7"/>
    <mergeCell ref="E3:F3"/>
    <mergeCell ref="R4:R7"/>
  </mergeCells>
  <printOptions/>
  <pageMargins left="0.4330708661417323" right="0.1968503937007874" top="0.1968503937007874" bottom="0" header="0.1968503937007874" footer="0.1968503937007874"/>
  <pageSetup horizontalDpi="600" verticalDpi="600" orientation="landscape" paperSize="9" scale="84" r:id="rId2"/>
  <drawing r:id="rId1"/>
</worksheet>
</file>

<file path=xl/worksheets/sheet20.xml><?xml version="1.0" encoding="utf-8"?>
<worksheet xmlns="http://schemas.openxmlformats.org/spreadsheetml/2006/main" xmlns:r="http://schemas.openxmlformats.org/officeDocument/2006/relationships">
  <sheetPr>
    <tabColor rgb="FFFF0000"/>
  </sheetPr>
  <dimension ref="A1:H33"/>
  <sheetViews>
    <sheetView view="pageBreakPreview" zoomScale="80" zoomScaleSheetLayoutView="80" zoomScalePageLayoutView="0" workbookViewId="0" topLeftCell="A1">
      <selection activeCell="A1" sqref="A1:IV16384"/>
    </sheetView>
  </sheetViews>
  <sheetFormatPr defaultColWidth="9.00390625" defaultRowHeight="15.75"/>
  <cols>
    <col min="1" max="1" width="4.75390625" style="374" customWidth="1"/>
    <col min="2" max="2" width="26.50390625" style="374" customWidth="1"/>
    <col min="3" max="4" width="7.625" style="374" customWidth="1"/>
    <col min="5" max="5" width="6.50390625" style="374" customWidth="1"/>
    <col min="6" max="7" width="12.875" style="374" customWidth="1"/>
    <col min="8" max="8" width="11.00390625" style="374" customWidth="1"/>
    <col min="9" max="9" width="14.75390625" style="374" customWidth="1"/>
    <col min="10" max="10" width="14.25390625" style="374" customWidth="1"/>
    <col min="11" max="16384" width="9.00390625" style="374" customWidth="1"/>
  </cols>
  <sheetData>
    <row r="1" spans="1:8" s="420" customFormat="1" ht="21.75" customHeight="1">
      <c r="A1" s="726" t="s">
        <v>173</v>
      </c>
      <c r="B1" s="726"/>
      <c r="C1" s="726"/>
      <c r="D1" s="726"/>
      <c r="E1" s="726"/>
      <c r="F1" s="726"/>
      <c r="G1" s="726"/>
      <c r="H1" s="726"/>
    </row>
    <row r="2" spans="1:8" s="420" customFormat="1" ht="21.75" customHeight="1">
      <c r="A2" s="727" t="s">
        <v>471</v>
      </c>
      <c r="B2" s="727"/>
      <c r="C2" s="727"/>
      <c r="D2" s="727"/>
      <c r="E2" s="727"/>
      <c r="F2" s="727"/>
      <c r="G2" s="727"/>
      <c r="H2" s="727"/>
    </row>
    <row r="3" spans="6:8" ht="21" customHeight="1">
      <c r="F3" s="728" t="s">
        <v>291</v>
      </c>
      <c r="G3" s="728"/>
      <c r="H3" s="728"/>
    </row>
    <row r="4" spans="1:8" ht="15.75">
      <c r="A4" s="724" t="s">
        <v>172</v>
      </c>
      <c r="B4" s="724" t="s">
        <v>171</v>
      </c>
      <c r="C4" s="723" t="s">
        <v>168</v>
      </c>
      <c r="D4" s="723"/>
      <c r="E4" s="723"/>
      <c r="F4" s="723" t="s">
        <v>169</v>
      </c>
      <c r="G4" s="723"/>
      <c r="H4" s="723"/>
    </row>
    <row r="5" spans="1:8" ht="95.25" customHeight="1">
      <c r="A5" s="725"/>
      <c r="B5" s="725"/>
      <c r="C5" s="61" t="s">
        <v>166</v>
      </c>
      <c r="D5" s="63" t="s">
        <v>170</v>
      </c>
      <c r="E5" s="62" t="s">
        <v>167</v>
      </c>
      <c r="F5" s="61" t="s">
        <v>166</v>
      </c>
      <c r="G5" s="63" t="s">
        <v>170</v>
      </c>
      <c r="H5" s="62" t="s">
        <v>167</v>
      </c>
    </row>
    <row r="6" spans="1:8" ht="15.75">
      <c r="A6" s="421" t="s">
        <v>0</v>
      </c>
      <c r="B6" s="422" t="s">
        <v>89</v>
      </c>
      <c r="C6" s="423">
        <v>3464</v>
      </c>
      <c r="D6" s="423">
        <v>2662</v>
      </c>
      <c r="E6" s="423">
        <v>1415</v>
      </c>
      <c r="F6" s="423">
        <v>88646769</v>
      </c>
      <c r="G6" s="423">
        <v>76727388</v>
      </c>
      <c r="H6" s="423">
        <v>53295447</v>
      </c>
    </row>
    <row r="7" spans="1:8" ht="15.75">
      <c r="A7" s="424" t="s">
        <v>13</v>
      </c>
      <c r="B7" s="425" t="s">
        <v>31</v>
      </c>
      <c r="C7" s="426">
        <v>2301</v>
      </c>
      <c r="D7" s="427">
        <v>1740</v>
      </c>
      <c r="E7" s="428">
        <v>942</v>
      </c>
      <c r="F7" s="426">
        <v>21249534</v>
      </c>
      <c r="G7" s="426">
        <v>14793956</v>
      </c>
      <c r="H7" s="428">
        <v>8851778</v>
      </c>
    </row>
    <row r="8" spans="1:8" ht="15.75">
      <c r="A8" s="424" t="s">
        <v>14</v>
      </c>
      <c r="B8" s="429" t="s">
        <v>33</v>
      </c>
      <c r="C8" s="426">
        <v>90</v>
      </c>
      <c r="D8" s="427">
        <v>70</v>
      </c>
      <c r="E8" s="428">
        <v>47</v>
      </c>
      <c r="F8" s="426">
        <v>3533682</v>
      </c>
      <c r="G8" s="426">
        <v>2483455</v>
      </c>
      <c r="H8" s="428">
        <v>1688496</v>
      </c>
    </row>
    <row r="9" spans="1:8" ht="15.75">
      <c r="A9" s="424" t="s">
        <v>19</v>
      </c>
      <c r="B9" s="429" t="s">
        <v>141</v>
      </c>
      <c r="C9" s="426">
        <v>30</v>
      </c>
      <c r="D9" s="427">
        <v>34</v>
      </c>
      <c r="E9" s="428">
        <v>0</v>
      </c>
      <c r="F9" s="426">
        <v>595778</v>
      </c>
      <c r="G9" s="426">
        <v>595676</v>
      </c>
      <c r="H9" s="428">
        <v>0</v>
      </c>
    </row>
    <row r="10" spans="1:8" ht="15.75">
      <c r="A10" s="424" t="s">
        <v>22</v>
      </c>
      <c r="B10" s="425" t="s">
        <v>145</v>
      </c>
      <c r="C10" s="426">
        <v>0</v>
      </c>
      <c r="D10" s="427">
        <v>0</v>
      </c>
      <c r="E10" s="428">
        <v>0</v>
      </c>
      <c r="F10" s="426">
        <v>0</v>
      </c>
      <c r="G10" s="426">
        <v>0</v>
      </c>
      <c r="H10" s="428">
        <v>0</v>
      </c>
    </row>
    <row r="11" spans="1:8" ht="25.5">
      <c r="A11" s="424" t="s">
        <v>23</v>
      </c>
      <c r="B11" s="430" t="s">
        <v>144</v>
      </c>
      <c r="C11" s="426">
        <v>4</v>
      </c>
      <c r="D11" s="427">
        <v>7</v>
      </c>
      <c r="E11" s="428">
        <v>1</v>
      </c>
      <c r="F11" s="426">
        <v>1250</v>
      </c>
      <c r="G11" s="426">
        <v>7508</v>
      </c>
      <c r="H11" s="428">
        <v>625</v>
      </c>
    </row>
    <row r="12" spans="1:8" ht="15.75">
      <c r="A12" s="424" t="s">
        <v>24</v>
      </c>
      <c r="B12" s="425" t="s">
        <v>128</v>
      </c>
      <c r="C12" s="426">
        <v>832</v>
      </c>
      <c r="D12" s="427">
        <v>720</v>
      </c>
      <c r="E12" s="428">
        <v>380</v>
      </c>
      <c r="F12" s="426">
        <v>60625901</v>
      </c>
      <c r="G12" s="426">
        <v>57268797</v>
      </c>
      <c r="H12" s="428">
        <v>42610139</v>
      </c>
    </row>
    <row r="13" spans="1:8" ht="15.75">
      <c r="A13" s="424" t="s">
        <v>25</v>
      </c>
      <c r="B13" s="425" t="s">
        <v>129</v>
      </c>
      <c r="C13" s="426">
        <v>2</v>
      </c>
      <c r="D13" s="427">
        <v>0</v>
      </c>
      <c r="E13" s="428">
        <v>0</v>
      </c>
      <c r="F13" s="426">
        <v>106080</v>
      </c>
      <c r="G13" s="426">
        <v>0</v>
      </c>
      <c r="H13" s="428">
        <v>0</v>
      </c>
    </row>
    <row r="14" spans="1:8" ht="15.75">
      <c r="A14" s="424" t="s">
        <v>26</v>
      </c>
      <c r="B14" s="425" t="s">
        <v>32</v>
      </c>
      <c r="C14" s="426">
        <v>196</v>
      </c>
      <c r="D14" s="427">
        <v>83</v>
      </c>
      <c r="E14" s="428">
        <v>38</v>
      </c>
      <c r="F14" s="426">
        <v>805752</v>
      </c>
      <c r="G14" s="426">
        <v>301085</v>
      </c>
      <c r="H14" s="428">
        <v>132144</v>
      </c>
    </row>
    <row r="15" spans="1:8" ht="15.75">
      <c r="A15" s="424" t="s">
        <v>27</v>
      </c>
      <c r="B15" s="425" t="s">
        <v>34</v>
      </c>
      <c r="C15" s="426">
        <v>7</v>
      </c>
      <c r="D15" s="427">
        <v>7</v>
      </c>
      <c r="E15" s="428">
        <v>7</v>
      </c>
      <c r="F15" s="426">
        <v>12265</v>
      </c>
      <c r="G15" s="426">
        <v>12265</v>
      </c>
      <c r="H15" s="428">
        <v>12265</v>
      </c>
    </row>
    <row r="16" spans="1:8" ht="15.75">
      <c r="A16" s="424" t="s">
        <v>29</v>
      </c>
      <c r="B16" s="425" t="s">
        <v>35</v>
      </c>
      <c r="C16" s="426">
        <v>2</v>
      </c>
      <c r="D16" s="427">
        <v>1</v>
      </c>
      <c r="E16" s="428">
        <v>0</v>
      </c>
      <c r="F16" s="426">
        <v>1716527</v>
      </c>
      <c r="G16" s="426">
        <v>1264646</v>
      </c>
      <c r="H16" s="428">
        <v>0</v>
      </c>
    </row>
    <row r="17" spans="1:8" ht="15.75">
      <c r="A17" s="424" t="s">
        <v>30</v>
      </c>
      <c r="B17" s="425" t="s">
        <v>143</v>
      </c>
      <c r="C17" s="426">
        <v>0</v>
      </c>
      <c r="D17" s="427">
        <v>0</v>
      </c>
      <c r="E17" s="428">
        <v>0</v>
      </c>
      <c r="F17" s="426">
        <v>0</v>
      </c>
      <c r="G17" s="426">
        <v>0</v>
      </c>
      <c r="H17" s="428">
        <v>0</v>
      </c>
    </row>
    <row r="18" spans="1:8" ht="15.75">
      <c r="A18" s="424" t="s">
        <v>104</v>
      </c>
      <c r="B18" s="425" t="s">
        <v>142</v>
      </c>
      <c r="C18" s="426">
        <v>0</v>
      </c>
      <c r="D18" s="427">
        <v>0</v>
      </c>
      <c r="E18" s="428">
        <v>0</v>
      </c>
      <c r="F18" s="426">
        <v>0</v>
      </c>
      <c r="G18" s="426">
        <v>0</v>
      </c>
      <c r="H18" s="428">
        <v>0</v>
      </c>
    </row>
    <row r="19" spans="1:8" ht="15.75">
      <c r="A19" s="424" t="s">
        <v>101</v>
      </c>
      <c r="B19" s="425" t="s">
        <v>102</v>
      </c>
      <c r="C19" s="426">
        <v>0</v>
      </c>
      <c r="D19" s="427">
        <v>0</v>
      </c>
      <c r="E19" s="428">
        <v>0</v>
      </c>
      <c r="F19" s="426">
        <v>0</v>
      </c>
      <c r="G19" s="426">
        <v>0</v>
      </c>
      <c r="H19" s="428">
        <v>0</v>
      </c>
    </row>
    <row r="20" spans="1:8" ht="15.75">
      <c r="A20" s="421" t="s">
        <v>1</v>
      </c>
      <c r="B20" s="431" t="s">
        <v>90</v>
      </c>
      <c r="C20" s="423">
        <v>6616</v>
      </c>
      <c r="D20" s="423">
        <v>4492</v>
      </c>
      <c r="E20" s="423">
        <v>2215</v>
      </c>
      <c r="F20" s="423">
        <v>1733756447</v>
      </c>
      <c r="G20" s="423">
        <v>1312422045</v>
      </c>
      <c r="H20" s="423">
        <v>610303748</v>
      </c>
    </row>
    <row r="21" spans="1:8" ht="15.75">
      <c r="A21" s="424" t="s">
        <v>13</v>
      </c>
      <c r="B21" s="425" t="s">
        <v>31</v>
      </c>
      <c r="C21" s="426">
        <v>5094</v>
      </c>
      <c r="D21" s="427">
        <v>3411</v>
      </c>
      <c r="E21" s="428">
        <v>1627</v>
      </c>
      <c r="F21" s="426">
        <v>947433412</v>
      </c>
      <c r="G21" s="426">
        <v>709143352</v>
      </c>
      <c r="H21" s="428">
        <v>295628205</v>
      </c>
    </row>
    <row r="22" spans="1:8" ht="15.75">
      <c r="A22" s="424" t="s">
        <v>14</v>
      </c>
      <c r="B22" s="429" t="s">
        <v>33</v>
      </c>
      <c r="C22" s="426">
        <v>212</v>
      </c>
      <c r="D22" s="427">
        <v>180</v>
      </c>
      <c r="E22" s="428">
        <v>128</v>
      </c>
      <c r="F22" s="426">
        <v>372283750</v>
      </c>
      <c r="G22" s="426">
        <v>299757949</v>
      </c>
      <c r="H22" s="428">
        <v>113039511</v>
      </c>
    </row>
    <row r="23" spans="1:8" ht="15.75">
      <c r="A23" s="424" t="s">
        <v>19</v>
      </c>
      <c r="B23" s="429" t="s">
        <v>141</v>
      </c>
      <c r="C23" s="426">
        <v>160</v>
      </c>
      <c r="D23" s="427">
        <v>65</v>
      </c>
      <c r="E23" s="428">
        <v>25</v>
      </c>
      <c r="F23" s="426">
        <v>157769023</v>
      </c>
      <c r="G23" s="426">
        <v>65324143</v>
      </c>
      <c r="H23" s="428">
        <v>6965781</v>
      </c>
    </row>
    <row r="24" spans="1:8" ht="15.75">
      <c r="A24" s="424" t="s">
        <v>22</v>
      </c>
      <c r="B24" s="425" t="s">
        <v>145</v>
      </c>
      <c r="C24" s="426">
        <v>0</v>
      </c>
      <c r="D24" s="427">
        <v>0</v>
      </c>
      <c r="E24" s="428">
        <v>0</v>
      </c>
      <c r="F24" s="426">
        <v>0</v>
      </c>
      <c r="G24" s="426">
        <v>0</v>
      </c>
      <c r="H24" s="428">
        <v>0</v>
      </c>
    </row>
    <row r="25" spans="1:8" ht="25.5">
      <c r="A25" s="424" t="s">
        <v>23</v>
      </c>
      <c r="B25" s="430" t="s">
        <v>144</v>
      </c>
      <c r="C25" s="426">
        <v>0</v>
      </c>
      <c r="D25" s="427">
        <v>0</v>
      </c>
      <c r="E25" s="428">
        <v>0</v>
      </c>
      <c r="F25" s="426">
        <v>0</v>
      </c>
      <c r="G25" s="426">
        <v>0</v>
      </c>
      <c r="H25" s="428">
        <v>0</v>
      </c>
    </row>
    <row r="26" spans="1:8" ht="15.75">
      <c r="A26" s="424" t="s">
        <v>24</v>
      </c>
      <c r="B26" s="425" t="s">
        <v>128</v>
      </c>
      <c r="C26" s="426">
        <v>611</v>
      </c>
      <c r="D26" s="427">
        <v>475</v>
      </c>
      <c r="E26" s="428">
        <v>251</v>
      </c>
      <c r="F26" s="426">
        <v>239956742</v>
      </c>
      <c r="G26" s="426">
        <v>226964023</v>
      </c>
      <c r="H26" s="428">
        <v>186352314</v>
      </c>
    </row>
    <row r="27" spans="1:8" ht="15.75">
      <c r="A27" s="424" t="s">
        <v>25</v>
      </c>
      <c r="B27" s="425" t="s">
        <v>129</v>
      </c>
      <c r="C27" s="426">
        <v>0</v>
      </c>
      <c r="D27" s="427">
        <v>0</v>
      </c>
      <c r="E27" s="428">
        <v>0</v>
      </c>
      <c r="F27" s="426">
        <v>0</v>
      </c>
      <c r="G27" s="426">
        <v>0</v>
      </c>
      <c r="H27" s="428">
        <v>0</v>
      </c>
    </row>
    <row r="28" spans="1:8" ht="15.75">
      <c r="A28" s="424" t="s">
        <v>26</v>
      </c>
      <c r="B28" s="425" t="s">
        <v>32</v>
      </c>
      <c r="C28" s="426">
        <v>492</v>
      </c>
      <c r="D28" s="427">
        <v>318</v>
      </c>
      <c r="E28" s="428">
        <v>161</v>
      </c>
      <c r="F28" s="426">
        <v>11100553</v>
      </c>
      <c r="G28" s="426">
        <v>6052472</v>
      </c>
      <c r="H28" s="428">
        <v>3676135</v>
      </c>
    </row>
    <row r="29" spans="1:8" ht="15.75">
      <c r="A29" s="424" t="s">
        <v>27</v>
      </c>
      <c r="B29" s="425" t="s">
        <v>34</v>
      </c>
      <c r="C29" s="426">
        <v>7</v>
      </c>
      <c r="D29" s="427">
        <v>5</v>
      </c>
      <c r="E29" s="428">
        <v>4</v>
      </c>
      <c r="F29" s="426">
        <v>4133479</v>
      </c>
      <c r="G29" s="426">
        <v>4131692</v>
      </c>
      <c r="H29" s="428">
        <v>4111154</v>
      </c>
    </row>
    <row r="30" spans="1:8" ht="15.75">
      <c r="A30" s="424" t="s">
        <v>29</v>
      </c>
      <c r="B30" s="425" t="s">
        <v>35</v>
      </c>
      <c r="C30" s="426">
        <v>0</v>
      </c>
      <c r="D30" s="427">
        <v>0</v>
      </c>
      <c r="E30" s="428">
        <v>0</v>
      </c>
      <c r="F30" s="426">
        <v>0</v>
      </c>
      <c r="G30" s="426">
        <v>0</v>
      </c>
      <c r="H30" s="428">
        <v>0</v>
      </c>
    </row>
    <row r="31" spans="1:8" ht="15.75">
      <c r="A31" s="424" t="s">
        <v>30</v>
      </c>
      <c r="B31" s="425" t="s">
        <v>143</v>
      </c>
      <c r="C31" s="426">
        <v>40</v>
      </c>
      <c r="D31" s="427">
        <v>38</v>
      </c>
      <c r="E31" s="428">
        <v>19</v>
      </c>
      <c r="F31" s="426">
        <v>1079488</v>
      </c>
      <c r="G31" s="426">
        <v>1048414</v>
      </c>
      <c r="H31" s="428">
        <v>530648</v>
      </c>
    </row>
    <row r="32" spans="1:8" ht="15.75">
      <c r="A32" s="424" t="s">
        <v>104</v>
      </c>
      <c r="B32" s="425" t="s">
        <v>142</v>
      </c>
      <c r="C32" s="426">
        <v>0</v>
      </c>
      <c r="D32" s="427">
        <v>0</v>
      </c>
      <c r="E32" s="428">
        <v>0</v>
      </c>
      <c r="F32" s="426">
        <v>0</v>
      </c>
      <c r="G32" s="426">
        <v>0</v>
      </c>
      <c r="H32" s="428">
        <v>0</v>
      </c>
    </row>
    <row r="33" spans="1:8" ht="15.75">
      <c r="A33" s="424" t="s">
        <v>101</v>
      </c>
      <c r="B33" s="425" t="s">
        <v>102</v>
      </c>
      <c r="C33" s="426">
        <v>0</v>
      </c>
      <c r="D33" s="427">
        <v>0</v>
      </c>
      <c r="E33" s="428">
        <v>0</v>
      </c>
      <c r="F33" s="426">
        <v>0</v>
      </c>
      <c r="G33" s="426">
        <v>0</v>
      </c>
      <c r="H33" s="428">
        <v>0</v>
      </c>
    </row>
  </sheetData>
  <sheetProtection formatCells="0" formatColumns="0" formatRows="0" insertColumns="0" insertRows="0"/>
  <mergeCells count="7">
    <mergeCell ref="A1:H1"/>
    <mergeCell ref="A2:H2"/>
    <mergeCell ref="F3:H3"/>
    <mergeCell ref="C4:E4"/>
    <mergeCell ref="F4:H4"/>
    <mergeCell ref="A4:A5"/>
    <mergeCell ref="B4:B5"/>
  </mergeCells>
  <printOptions/>
  <pageMargins left="0.4" right="0.36" top="0.45" bottom="0.49" header="0.31496062992125984" footer="0.31496062992125984"/>
  <pageSetup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tabColor rgb="FF00B050"/>
  </sheetPr>
  <dimension ref="A1:G36"/>
  <sheetViews>
    <sheetView view="pageBreakPreview" zoomScaleNormal="90" zoomScaleSheetLayoutView="100" zoomScalePageLayoutView="0" workbookViewId="0" topLeftCell="A1">
      <selection activeCell="F8" sqref="F8"/>
    </sheetView>
  </sheetViews>
  <sheetFormatPr defaultColWidth="9.00390625" defaultRowHeight="15.75"/>
  <cols>
    <col min="1" max="1" width="7.25390625" style="4" customWidth="1"/>
    <col min="2" max="2" width="46.25390625" style="4" customWidth="1"/>
    <col min="3" max="3" width="16.875" style="4" customWidth="1"/>
    <col min="4" max="4" width="18.875" style="4" customWidth="1"/>
    <col min="5" max="7" width="9.00390625" style="200" customWidth="1"/>
    <col min="8" max="16384" width="9.00390625" style="4" customWidth="1"/>
  </cols>
  <sheetData>
    <row r="1" spans="1:7" s="274" customFormat="1" ht="60" customHeight="1">
      <c r="A1" s="479" t="s">
        <v>99</v>
      </c>
      <c r="B1" s="480"/>
      <c r="C1" s="480"/>
      <c r="D1" s="480"/>
      <c r="E1" s="311"/>
      <c r="F1" s="311"/>
      <c r="G1" s="311"/>
    </row>
    <row r="2" spans="1:7" s="276" customFormat="1" ht="18.75" customHeight="1">
      <c r="A2" s="481" t="s">
        <v>20</v>
      </c>
      <c r="B2" s="482"/>
      <c r="C2" s="312" t="s">
        <v>88</v>
      </c>
      <c r="D2" s="312" t="s">
        <v>91</v>
      </c>
      <c r="E2" s="313"/>
      <c r="F2" s="313"/>
      <c r="G2" s="313"/>
    </row>
    <row r="3" spans="1:7" s="66" customFormat="1" ht="18" customHeight="1">
      <c r="A3" s="277" t="s">
        <v>13</v>
      </c>
      <c r="B3" s="278" t="s">
        <v>87</v>
      </c>
      <c r="C3" s="279">
        <v>52</v>
      </c>
      <c r="D3" s="279">
        <v>134</v>
      </c>
      <c r="E3" s="259"/>
      <c r="F3" s="259"/>
      <c r="G3" s="259"/>
    </row>
    <row r="4" spans="1:7" s="66" customFormat="1" ht="18" customHeight="1">
      <c r="A4" s="202" t="s">
        <v>15</v>
      </c>
      <c r="B4" s="203" t="s">
        <v>312</v>
      </c>
      <c r="C4" s="204">
        <v>20</v>
      </c>
      <c r="D4" s="204">
        <v>8</v>
      </c>
      <c r="E4" s="259"/>
      <c r="F4" s="259"/>
      <c r="G4" s="259"/>
    </row>
    <row r="5" spans="1:7" s="66" customFormat="1" ht="18" customHeight="1">
      <c r="A5" s="202" t="s">
        <v>16</v>
      </c>
      <c r="B5" s="203" t="s">
        <v>313</v>
      </c>
      <c r="C5" s="204">
        <v>0</v>
      </c>
      <c r="D5" s="204">
        <v>19</v>
      </c>
      <c r="E5" s="259"/>
      <c r="F5" s="259"/>
      <c r="G5" s="259"/>
    </row>
    <row r="6" spans="1:7" s="66" customFormat="1" ht="18" customHeight="1">
      <c r="A6" s="202" t="s">
        <v>41</v>
      </c>
      <c r="B6" s="203" t="s">
        <v>314</v>
      </c>
      <c r="C6" s="204">
        <v>0</v>
      </c>
      <c r="D6" s="204">
        <v>107</v>
      </c>
      <c r="E6" s="259"/>
      <c r="F6" s="259"/>
      <c r="G6" s="259"/>
    </row>
    <row r="7" spans="1:7" s="66" customFormat="1" ht="18" customHeight="1">
      <c r="A7" s="202" t="s">
        <v>43</v>
      </c>
      <c r="B7" s="203" t="s">
        <v>315</v>
      </c>
      <c r="C7" s="204">
        <v>5</v>
      </c>
      <c r="D7" s="204">
        <v>0</v>
      </c>
      <c r="E7" s="259"/>
      <c r="F7" s="259"/>
      <c r="G7" s="259"/>
    </row>
    <row r="8" spans="1:7" s="66" customFormat="1" ht="18" customHeight="1">
      <c r="A8" s="202" t="s">
        <v>44</v>
      </c>
      <c r="B8" s="203" t="s">
        <v>316</v>
      </c>
      <c r="C8" s="204">
        <v>3</v>
      </c>
      <c r="D8" s="204">
        <v>0</v>
      </c>
      <c r="E8" s="259"/>
      <c r="F8" s="259"/>
      <c r="G8" s="259"/>
    </row>
    <row r="9" spans="1:7" s="66" customFormat="1" ht="18" customHeight="1">
      <c r="A9" s="202" t="s">
        <v>77</v>
      </c>
      <c r="B9" s="203" t="s">
        <v>317</v>
      </c>
      <c r="C9" s="204">
        <v>24</v>
      </c>
      <c r="D9" s="204">
        <v>0</v>
      </c>
      <c r="E9" s="259"/>
      <c r="F9" s="259"/>
      <c r="G9" s="259"/>
    </row>
    <row r="10" spans="1:7" s="66" customFormat="1" ht="18" customHeight="1">
      <c r="A10" s="202" t="s">
        <v>80</v>
      </c>
      <c r="B10" s="203" t="s">
        <v>318</v>
      </c>
      <c r="C10" s="204">
        <v>0</v>
      </c>
      <c r="D10" s="204">
        <v>0</v>
      </c>
      <c r="E10" s="259"/>
      <c r="F10" s="259"/>
      <c r="G10" s="259"/>
    </row>
    <row r="11" spans="1:7" s="66" customFormat="1" ht="18" customHeight="1">
      <c r="A11" s="202" t="s">
        <v>83</v>
      </c>
      <c r="B11" s="203" t="s">
        <v>319</v>
      </c>
      <c r="C11" s="204">
        <v>0</v>
      </c>
      <c r="D11" s="204">
        <v>0</v>
      </c>
      <c r="E11" s="259"/>
      <c r="F11" s="259"/>
      <c r="G11" s="259"/>
    </row>
    <row r="12" spans="1:7" ht="18" customHeight="1">
      <c r="A12" s="277" t="s">
        <v>14</v>
      </c>
      <c r="B12" s="278" t="s">
        <v>46</v>
      </c>
      <c r="C12" s="279">
        <v>0</v>
      </c>
      <c r="D12" s="279">
        <v>1</v>
      </c>
      <c r="E12" s="314"/>
      <c r="F12" s="314"/>
      <c r="G12" s="314"/>
    </row>
    <row r="13" spans="1:4" ht="18" customHeight="1">
      <c r="A13" s="202" t="s">
        <v>17</v>
      </c>
      <c r="B13" s="283" t="s">
        <v>45</v>
      </c>
      <c r="C13" s="204">
        <v>0</v>
      </c>
      <c r="D13" s="204">
        <v>1</v>
      </c>
    </row>
    <row r="14" spans="1:4" ht="18" customHeight="1">
      <c r="A14" s="202" t="s">
        <v>18</v>
      </c>
      <c r="B14" s="283" t="s">
        <v>86</v>
      </c>
      <c r="C14" s="204">
        <v>0</v>
      </c>
      <c r="D14" s="204">
        <v>0</v>
      </c>
    </row>
    <row r="15" spans="1:7" s="66" customFormat="1" ht="18" customHeight="1">
      <c r="A15" s="202" t="s">
        <v>111</v>
      </c>
      <c r="B15" s="203" t="s">
        <v>109</v>
      </c>
      <c r="C15" s="204">
        <v>0</v>
      </c>
      <c r="D15" s="204">
        <v>0</v>
      </c>
      <c r="E15" s="259"/>
      <c r="F15" s="259"/>
      <c r="G15" s="259"/>
    </row>
    <row r="16" spans="1:7" ht="18" customHeight="1">
      <c r="A16" s="277" t="s">
        <v>19</v>
      </c>
      <c r="B16" s="278" t="s">
        <v>84</v>
      </c>
      <c r="C16" s="279">
        <v>32</v>
      </c>
      <c r="D16" s="204">
        <v>72</v>
      </c>
      <c r="E16" s="314"/>
      <c r="F16" s="314"/>
      <c r="G16" s="314"/>
    </row>
    <row r="17" spans="1:7" s="66" customFormat="1" ht="18" customHeight="1">
      <c r="A17" s="202" t="s">
        <v>47</v>
      </c>
      <c r="B17" s="203" t="s">
        <v>66</v>
      </c>
      <c r="C17" s="204">
        <v>0</v>
      </c>
      <c r="D17" s="204">
        <v>0</v>
      </c>
      <c r="E17" s="259"/>
      <c r="F17" s="259"/>
      <c r="G17" s="259"/>
    </row>
    <row r="18" spans="1:7" s="66" customFormat="1" ht="18" customHeight="1">
      <c r="A18" s="202" t="s">
        <v>48</v>
      </c>
      <c r="B18" s="203" t="s">
        <v>67</v>
      </c>
      <c r="C18" s="204">
        <v>0</v>
      </c>
      <c r="D18" s="204">
        <v>1</v>
      </c>
      <c r="E18" s="259"/>
      <c r="F18" s="259"/>
      <c r="G18" s="259"/>
    </row>
    <row r="19" spans="1:7" s="66" customFormat="1" ht="18" customHeight="1">
      <c r="A19" s="202" t="s">
        <v>92</v>
      </c>
      <c r="B19" s="203" t="s">
        <v>79</v>
      </c>
      <c r="C19" s="204">
        <v>0</v>
      </c>
      <c r="D19" s="204">
        <v>9</v>
      </c>
      <c r="E19" s="259"/>
      <c r="F19" s="259"/>
      <c r="G19" s="259"/>
    </row>
    <row r="20" spans="1:7" s="282" customFormat="1" ht="18" customHeight="1">
      <c r="A20" s="202" t="s">
        <v>93</v>
      </c>
      <c r="B20" s="203" t="s">
        <v>68</v>
      </c>
      <c r="C20" s="204">
        <v>26</v>
      </c>
      <c r="D20" s="204">
        <v>61</v>
      </c>
      <c r="E20" s="315"/>
      <c r="F20" s="315"/>
      <c r="G20" s="315"/>
    </row>
    <row r="21" spans="1:7" s="66" customFormat="1" ht="18" customHeight="1">
      <c r="A21" s="202" t="s">
        <v>112</v>
      </c>
      <c r="B21" s="203" t="s">
        <v>69</v>
      </c>
      <c r="C21" s="204">
        <v>5</v>
      </c>
      <c r="D21" s="204">
        <v>0</v>
      </c>
      <c r="E21" s="259"/>
      <c r="F21" s="259"/>
      <c r="G21" s="259"/>
    </row>
    <row r="22" spans="1:7" s="66" customFormat="1" ht="18" customHeight="1">
      <c r="A22" s="202" t="s">
        <v>113</v>
      </c>
      <c r="B22" s="203" t="s">
        <v>70</v>
      </c>
      <c r="C22" s="204">
        <v>0</v>
      </c>
      <c r="D22" s="204">
        <v>0</v>
      </c>
      <c r="E22" s="259"/>
      <c r="F22" s="259"/>
      <c r="G22" s="259"/>
    </row>
    <row r="23" spans="1:7" s="66" customFormat="1" ht="18" customHeight="1">
      <c r="A23" s="202" t="s">
        <v>114</v>
      </c>
      <c r="B23" s="203" t="s">
        <v>71</v>
      </c>
      <c r="C23" s="204">
        <v>0</v>
      </c>
      <c r="D23" s="204">
        <v>0</v>
      </c>
      <c r="E23" s="259"/>
      <c r="F23" s="259"/>
      <c r="G23" s="259"/>
    </row>
    <row r="24" spans="1:7" s="66" customFormat="1" ht="18" customHeight="1">
      <c r="A24" s="202" t="s">
        <v>115</v>
      </c>
      <c r="B24" s="203" t="s">
        <v>78</v>
      </c>
      <c r="C24" s="204">
        <v>0</v>
      </c>
      <c r="D24" s="204">
        <v>0</v>
      </c>
      <c r="E24" s="259"/>
      <c r="F24" s="259"/>
      <c r="G24" s="259"/>
    </row>
    <row r="25" spans="1:7" s="282" customFormat="1" ht="18" customHeight="1">
      <c r="A25" s="202" t="s">
        <v>116</v>
      </c>
      <c r="B25" s="203" t="s">
        <v>72</v>
      </c>
      <c r="C25" s="204">
        <v>1</v>
      </c>
      <c r="D25" s="204">
        <v>1</v>
      </c>
      <c r="E25" s="315"/>
      <c r="F25" s="315"/>
      <c r="G25" s="315"/>
    </row>
    <row r="26" spans="1:7" s="285" customFormat="1" ht="18" customHeight="1">
      <c r="A26" s="277" t="s">
        <v>22</v>
      </c>
      <c r="B26" s="278" t="s">
        <v>85</v>
      </c>
      <c r="C26" s="279">
        <v>4</v>
      </c>
      <c r="D26" s="279">
        <v>4</v>
      </c>
      <c r="E26" s="316"/>
      <c r="F26" s="316"/>
      <c r="G26" s="316"/>
    </row>
    <row r="27" spans="1:7" s="287" customFormat="1" ht="18" customHeight="1">
      <c r="A27" s="202" t="s">
        <v>49</v>
      </c>
      <c r="B27" s="203" t="s">
        <v>73</v>
      </c>
      <c r="C27" s="204">
        <v>4</v>
      </c>
      <c r="D27" s="204">
        <v>4</v>
      </c>
      <c r="E27" s="317"/>
      <c r="F27" s="317"/>
      <c r="G27" s="317"/>
    </row>
    <row r="28" spans="1:7" s="289" customFormat="1" ht="18" customHeight="1">
      <c r="A28" s="202" t="s">
        <v>50</v>
      </c>
      <c r="B28" s="203" t="s">
        <v>74</v>
      </c>
      <c r="C28" s="204">
        <v>0</v>
      </c>
      <c r="D28" s="204">
        <v>0</v>
      </c>
      <c r="E28" s="318"/>
      <c r="F28" s="318"/>
      <c r="G28" s="318"/>
    </row>
    <row r="29" spans="1:7" s="66" customFormat="1" ht="18" customHeight="1">
      <c r="A29" s="290" t="s">
        <v>23</v>
      </c>
      <c r="B29" s="291" t="s">
        <v>110</v>
      </c>
      <c r="C29" s="279">
        <v>1247</v>
      </c>
      <c r="D29" s="279">
        <v>2277</v>
      </c>
      <c r="E29" s="259"/>
      <c r="F29" s="259"/>
      <c r="G29" s="259"/>
    </row>
    <row r="30" spans="1:7" s="66" customFormat="1" ht="18" customHeight="1">
      <c r="A30" s="292" t="s">
        <v>76</v>
      </c>
      <c r="B30" s="293" t="s">
        <v>63</v>
      </c>
      <c r="C30" s="204">
        <v>1068</v>
      </c>
      <c r="D30" s="204">
        <v>2154</v>
      </c>
      <c r="E30" s="259"/>
      <c r="F30" s="259"/>
      <c r="G30" s="259"/>
    </row>
    <row r="31" spans="1:7" s="320" customFormat="1" ht="18" customHeight="1">
      <c r="A31" s="292" t="s">
        <v>51</v>
      </c>
      <c r="B31" s="293" t="s">
        <v>64</v>
      </c>
      <c r="C31" s="204">
        <v>0</v>
      </c>
      <c r="D31" s="204">
        <v>0</v>
      </c>
      <c r="E31" s="319"/>
      <c r="F31" s="319"/>
      <c r="G31" s="319"/>
    </row>
    <row r="32" spans="1:7" s="320" customFormat="1" ht="18" customHeight="1">
      <c r="A32" s="292" t="s">
        <v>52</v>
      </c>
      <c r="B32" s="293" t="s">
        <v>65</v>
      </c>
      <c r="C32" s="204">
        <v>179</v>
      </c>
      <c r="D32" s="204">
        <v>123</v>
      </c>
      <c r="E32" s="319"/>
      <c r="F32" s="319"/>
      <c r="G32" s="319"/>
    </row>
    <row r="33" spans="1:7" s="322" customFormat="1" ht="18" customHeight="1">
      <c r="A33" s="292" t="s">
        <v>117</v>
      </c>
      <c r="B33" s="293" t="s">
        <v>130</v>
      </c>
      <c r="C33" s="204">
        <v>0</v>
      </c>
      <c r="D33" s="204">
        <v>0</v>
      </c>
      <c r="E33" s="321"/>
      <c r="F33" s="321"/>
      <c r="G33" s="321"/>
    </row>
    <row r="34" spans="1:7" s="322" customFormat="1" ht="18" customHeight="1">
      <c r="A34" s="290" t="s">
        <v>24</v>
      </c>
      <c r="B34" s="291" t="s">
        <v>135</v>
      </c>
      <c r="C34" s="279">
        <v>1415</v>
      </c>
      <c r="D34" s="204">
        <v>2215</v>
      </c>
      <c r="E34" s="321"/>
      <c r="F34" s="321"/>
      <c r="G34" s="321"/>
    </row>
    <row r="35" spans="1:7" s="322" customFormat="1" ht="42" customHeight="1">
      <c r="A35" s="483" t="s">
        <v>140</v>
      </c>
      <c r="B35" s="483"/>
      <c r="C35" s="483"/>
      <c r="D35" s="483"/>
      <c r="E35" s="321"/>
      <c r="F35" s="321"/>
      <c r="G35" s="321"/>
    </row>
    <row r="36" spans="1:4" ht="15.75">
      <c r="A36" s="484" t="s">
        <v>303</v>
      </c>
      <c r="B36" s="484"/>
      <c r="C36" s="484"/>
      <c r="D36" s="484"/>
    </row>
  </sheetData>
  <sheetProtection formatCells="0" formatColumns="0" formatRows="0"/>
  <mergeCells count="4">
    <mergeCell ref="A1:D1"/>
    <mergeCell ref="A2:B2"/>
    <mergeCell ref="A35:D35"/>
    <mergeCell ref="A36:D36"/>
  </mergeCells>
  <printOptions/>
  <pageMargins left="0.4330708661417323" right="0.2362204724409449" top="0.5905511811023623" bottom="0.5905511811023623" header="0.5118110236220472" footer="0.2755905511811024"/>
  <pageSetup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tabColor rgb="FFFFFF00"/>
  </sheetPr>
  <dimension ref="A1:AB41"/>
  <sheetViews>
    <sheetView view="pageBreakPreview" zoomScale="70" zoomScaleSheetLayoutView="70" zoomScalePageLayoutView="0" workbookViewId="0" topLeftCell="A7">
      <selection activeCell="A28" sqref="A1:IV16384"/>
    </sheetView>
  </sheetViews>
  <sheetFormatPr defaultColWidth="9.00390625" defaultRowHeight="15.75"/>
  <cols>
    <col min="1" max="1" width="3.75390625" style="4" customWidth="1"/>
    <col min="2" max="2" width="24.50390625" style="4" customWidth="1"/>
    <col min="3" max="3" width="10.75390625" style="4" customWidth="1"/>
    <col min="4" max="4" width="10.00390625" style="4" customWidth="1"/>
    <col min="5" max="5" width="9.00390625" style="4" customWidth="1"/>
    <col min="6" max="6" width="7.125" style="4" customWidth="1"/>
    <col min="7" max="7" width="7.00390625" style="4" customWidth="1"/>
    <col min="8" max="10" width="10.625" style="4" customWidth="1"/>
    <col min="11" max="11" width="9.875" style="4" customWidth="1"/>
    <col min="12" max="12" width="9.375" style="4" customWidth="1"/>
    <col min="13" max="13" width="7.625" style="10" customWidth="1"/>
    <col min="14" max="14" width="9.00390625" style="10" customWidth="1"/>
    <col min="15" max="15" width="7.75390625" style="10" customWidth="1"/>
    <col min="16" max="16" width="7.25390625" style="10" customWidth="1"/>
    <col min="17" max="17" width="8.50390625" style="10" customWidth="1"/>
    <col min="18" max="18" width="7.00390625" style="10" customWidth="1"/>
    <col min="19" max="19" width="8.375" style="10" customWidth="1"/>
    <col min="20" max="20" width="9.375" style="10" customWidth="1"/>
    <col min="21" max="21" width="7.375" style="10" customWidth="1"/>
    <col min="22" max="28" width="9.00390625" style="194" customWidth="1"/>
    <col min="29" max="16384" width="9.00390625" style="4" customWidth="1"/>
  </cols>
  <sheetData>
    <row r="1" spans="1:21" ht="65.25" customHeight="1">
      <c r="A1" s="493" t="s">
        <v>321</v>
      </c>
      <c r="B1" s="493"/>
      <c r="C1" s="493"/>
      <c r="D1" s="493"/>
      <c r="E1" s="467" t="s">
        <v>460</v>
      </c>
      <c r="F1" s="467"/>
      <c r="G1" s="467"/>
      <c r="H1" s="467"/>
      <c r="I1" s="467"/>
      <c r="J1" s="467"/>
      <c r="K1" s="467"/>
      <c r="L1" s="467"/>
      <c r="M1" s="467"/>
      <c r="N1" s="467"/>
      <c r="O1" s="467"/>
      <c r="P1" s="507" t="str">
        <f>TT!C2</f>
        <v>Đơn vị  báo cáo: 
Cục THADS tỉnh Đồng Tháp
Đơn vị nhận báo cáo:
Tổng Cục THADS</v>
      </c>
      <c r="Q1" s="507"/>
      <c r="R1" s="507"/>
      <c r="S1" s="507"/>
      <c r="T1" s="507"/>
      <c r="U1" s="507"/>
    </row>
    <row r="2" spans="1:21" ht="17.25" customHeight="1">
      <c r="A2" s="9"/>
      <c r="B2" s="11"/>
      <c r="C2" s="11"/>
      <c r="H2" s="172"/>
      <c r="I2" s="173"/>
      <c r="J2" s="174"/>
      <c r="K2" s="174"/>
      <c r="L2" s="174"/>
      <c r="M2" s="262"/>
      <c r="P2" s="494" t="s">
        <v>161</v>
      </c>
      <c r="Q2" s="494"/>
      <c r="R2" s="494"/>
      <c r="S2" s="494"/>
      <c r="T2" s="494"/>
      <c r="U2" s="494"/>
    </row>
    <row r="3" spans="1:28" s="176" customFormat="1" ht="15.75" customHeight="1">
      <c r="A3" s="495" t="s">
        <v>136</v>
      </c>
      <c r="B3" s="495" t="s">
        <v>157</v>
      </c>
      <c r="C3" s="492" t="s">
        <v>134</v>
      </c>
      <c r="D3" s="492" t="s">
        <v>4</v>
      </c>
      <c r="E3" s="492"/>
      <c r="F3" s="492" t="s">
        <v>36</v>
      </c>
      <c r="G3" s="492" t="s">
        <v>158</v>
      </c>
      <c r="H3" s="492" t="s">
        <v>37</v>
      </c>
      <c r="I3" s="498" t="s">
        <v>4</v>
      </c>
      <c r="J3" s="499"/>
      <c r="K3" s="499"/>
      <c r="L3" s="499"/>
      <c r="M3" s="499"/>
      <c r="N3" s="499"/>
      <c r="O3" s="499"/>
      <c r="P3" s="499"/>
      <c r="Q3" s="499"/>
      <c r="R3" s="499"/>
      <c r="S3" s="499"/>
      <c r="T3" s="487" t="s">
        <v>103</v>
      </c>
      <c r="U3" s="490" t="s">
        <v>160</v>
      </c>
      <c r="V3" s="294"/>
      <c r="W3" s="294"/>
      <c r="X3" s="294"/>
      <c r="Y3" s="294"/>
      <c r="Z3" s="294"/>
      <c r="AA3" s="294"/>
      <c r="AB3" s="294"/>
    </row>
    <row r="4" spans="1:28" s="177" customFormat="1" ht="15.75" customHeight="1">
      <c r="A4" s="496"/>
      <c r="B4" s="496"/>
      <c r="C4" s="492"/>
      <c r="D4" s="492" t="s">
        <v>137</v>
      </c>
      <c r="E4" s="492" t="s">
        <v>62</v>
      </c>
      <c r="F4" s="492"/>
      <c r="G4" s="492"/>
      <c r="H4" s="492"/>
      <c r="I4" s="492" t="s">
        <v>61</v>
      </c>
      <c r="J4" s="492" t="s">
        <v>4</v>
      </c>
      <c r="K4" s="492"/>
      <c r="L4" s="492"/>
      <c r="M4" s="492"/>
      <c r="N4" s="492"/>
      <c r="O4" s="492"/>
      <c r="P4" s="492"/>
      <c r="Q4" s="492" t="s">
        <v>139</v>
      </c>
      <c r="R4" s="492" t="s">
        <v>148</v>
      </c>
      <c r="S4" s="498" t="s">
        <v>81</v>
      </c>
      <c r="T4" s="488"/>
      <c r="U4" s="491"/>
      <c r="V4" s="295"/>
      <c r="W4" s="295"/>
      <c r="X4" s="295"/>
      <c r="Y4" s="295"/>
      <c r="Z4" s="295"/>
      <c r="AA4" s="295"/>
      <c r="AB4" s="295"/>
    </row>
    <row r="5" spans="1:28" s="176" customFormat="1" ht="15.75" customHeight="1">
      <c r="A5" s="496"/>
      <c r="B5" s="496"/>
      <c r="C5" s="492"/>
      <c r="D5" s="492"/>
      <c r="E5" s="492"/>
      <c r="F5" s="492"/>
      <c r="G5" s="492"/>
      <c r="H5" s="492"/>
      <c r="I5" s="492"/>
      <c r="J5" s="492" t="s">
        <v>96</v>
      </c>
      <c r="K5" s="492" t="s">
        <v>4</v>
      </c>
      <c r="L5" s="492"/>
      <c r="M5" s="492"/>
      <c r="N5" s="492" t="s">
        <v>42</v>
      </c>
      <c r="O5" s="492" t="s">
        <v>147</v>
      </c>
      <c r="P5" s="492" t="s">
        <v>46</v>
      </c>
      <c r="Q5" s="492"/>
      <c r="R5" s="492"/>
      <c r="S5" s="498"/>
      <c r="T5" s="488"/>
      <c r="U5" s="491"/>
      <c r="V5" s="294"/>
      <c r="W5" s="294"/>
      <c r="X5" s="294"/>
      <c r="Y5" s="294"/>
      <c r="Z5" s="294"/>
      <c r="AA5" s="294"/>
      <c r="AB5" s="294"/>
    </row>
    <row r="6" spans="1:28" s="176" customFormat="1" ht="15.75" customHeight="1">
      <c r="A6" s="496"/>
      <c r="B6" s="496"/>
      <c r="C6" s="492"/>
      <c r="D6" s="492"/>
      <c r="E6" s="492"/>
      <c r="F6" s="492"/>
      <c r="G6" s="492"/>
      <c r="H6" s="492"/>
      <c r="I6" s="492"/>
      <c r="J6" s="492"/>
      <c r="K6" s="492"/>
      <c r="L6" s="492"/>
      <c r="M6" s="492"/>
      <c r="N6" s="492"/>
      <c r="O6" s="492"/>
      <c r="P6" s="492"/>
      <c r="Q6" s="492"/>
      <c r="R6" s="492"/>
      <c r="S6" s="498"/>
      <c r="T6" s="488"/>
      <c r="U6" s="491"/>
      <c r="V6" s="294"/>
      <c r="W6" s="294"/>
      <c r="X6" s="294"/>
      <c r="Y6" s="294"/>
      <c r="Z6" s="294"/>
      <c r="AA6" s="294"/>
      <c r="AB6" s="294"/>
    </row>
    <row r="7" spans="1:28" s="176" customFormat="1" ht="57" customHeight="1">
      <c r="A7" s="497"/>
      <c r="B7" s="497"/>
      <c r="C7" s="492"/>
      <c r="D7" s="492"/>
      <c r="E7" s="492"/>
      <c r="F7" s="492"/>
      <c r="G7" s="492"/>
      <c r="H7" s="492"/>
      <c r="I7" s="492"/>
      <c r="J7" s="492"/>
      <c r="K7" s="157" t="s">
        <v>39</v>
      </c>
      <c r="L7" s="157" t="s">
        <v>138</v>
      </c>
      <c r="M7" s="157" t="s">
        <v>156</v>
      </c>
      <c r="N7" s="492"/>
      <c r="O7" s="492"/>
      <c r="P7" s="492"/>
      <c r="Q7" s="492"/>
      <c r="R7" s="492"/>
      <c r="S7" s="498"/>
      <c r="T7" s="489"/>
      <c r="U7" s="491"/>
      <c r="V7" s="296"/>
      <c r="W7" s="294"/>
      <c r="X7" s="294"/>
      <c r="Y7" s="294"/>
      <c r="Z7" s="294"/>
      <c r="AA7" s="294"/>
      <c r="AB7" s="294"/>
    </row>
    <row r="8" spans="1:21" ht="18" customHeight="1">
      <c r="A8" s="508" t="s">
        <v>3</v>
      </c>
      <c r="B8" s="509"/>
      <c r="C8" s="178" t="s">
        <v>13</v>
      </c>
      <c r="D8" s="178" t="s">
        <v>14</v>
      </c>
      <c r="E8" s="178" t="s">
        <v>19</v>
      </c>
      <c r="F8" s="178" t="s">
        <v>22</v>
      </c>
      <c r="G8" s="178" t="s">
        <v>23</v>
      </c>
      <c r="H8" s="178" t="s">
        <v>24</v>
      </c>
      <c r="I8" s="178" t="s">
        <v>25</v>
      </c>
      <c r="J8" s="178" t="s">
        <v>26</v>
      </c>
      <c r="K8" s="178" t="s">
        <v>27</v>
      </c>
      <c r="L8" s="178" t="s">
        <v>29</v>
      </c>
      <c r="M8" s="178" t="s">
        <v>30</v>
      </c>
      <c r="N8" s="178" t="s">
        <v>104</v>
      </c>
      <c r="O8" s="178" t="s">
        <v>101</v>
      </c>
      <c r="P8" s="178" t="s">
        <v>105</v>
      </c>
      <c r="Q8" s="178" t="s">
        <v>106</v>
      </c>
      <c r="R8" s="178" t="s">
        <v>107</v>
      </c>
      <c r="S8" s="178" t="s">
        <v>118</v>
      </c>
      <c r="T8" s="178" t="s">
        <v>131</v>
      </c>
      <c r="U8" s="178" t="s">
        <v>133</v>
      </c>
    </row>
    <row r="9" spans="1:21" ht="15.75" customHeight="1">
      <c r="A9" s="510" t="s">
        <v>10</v>
      </c>
      <c r="B9" s="511"/>
      <c r="C9" s="261">
        <v>1737635223</v>
      </c>
      <c r="D9" s="261">
        <v>1158804021</v>
      </c>
      <c r="E9" s="261">
        <v>578831202</v>
      </c>
      <c r="F9" s="261">
        <v>45412956</v>
      </c>
      <c r="G9" s="261">
        <v>0</v>
      </c>
      <c r="H9" s="261">
        <v>1692222267</v>
      </c>
      <c r="I9" s="261">
        <v>935486633</v>
      </c>
      <c r="J9" s="261">
        <v>177407118</v>
      </c>
      <c r="K9" s="261">
        <v>160613150</v>
      </c>
      <c r="L9" s="261">
        <v>16769151</v>
      </c>
      <c r="M9" s="261">
        <v>24817</v>
      </c>
      <c r="N9" s="261">
        <v>757137764</v>
      </c>
      <c r="O9" s="261">
        <v>616255</v>
      </c>
      <c r="P9" s="261">
        <v>325496</v>
      </c>
      <c r="Q9" s="261">
        <v>725550238</v>
      </c>
      <c r="R9" s="261">
        <v>30083996</v>
      </c>
      <c r="S9" s="261">
        <v>1101400</v>
      </c>
      <c r="T9" s="261">
        <v>1514815149</v>
      </c>
      <c r="U9" s="297">
        <f>IF(I9&lt;&gt;0,J9/I9,"")</f>
        <v>0.18964153173528028</v>
      </c>
    </row>
    <row r="10" spans="1:21" ht="15.75" customHeight="1">
      <c r="A10" s="178" t="s">
        <v>0</v>
      </c>
      <c r="B10" s="298" t="s">
        <v>89</v>
      </c>
      <c r="C10" s="299">
        <v>62577889</v>
      </c>
      <c r="D10" s="299">
        <v>35351322</v>
      </c>
      <c r="E10" s="299">
        <v>27226567</v>
      </c>
      <c r="F10" s="299">
        <v>714079</v>
      </c>
      <c r="G10" s="299">
        <v>0</v>
      </c>
      <c r="H10" s="299">
        <v>61863810</v>
      </c>
      <c r="I10" s="299">
        <v>37979605</v>
      </c>
      <c r="J10" s="299">
        <v>19555986</v>
      </c>
      <c r="K10" s="299">
        <v>19266318</v>
      </c>
      <c r="L10" s="299">
        <v>264851</v>
      </c>
      <c r="M10" s="299">
        <v>24817</v>
      </c>
      <c r="N10" s="299">
        <v>18423619</v>
      </c>
      <c r="O10" s="299">
        <v>0</v>
      </c>
      <c r="P10" s="299">
        <v>0</v>
      </c>
      <c r="Q10" s="299">
        <v>23431941</v>
      </c>
      <c r="R10" s="299">
        <v>391818</v>
      </c>
      <c r="S10" s="299">
        <v>60446</v>
      </c>
      <c r="T10" s="299">
        <v>42307824</v>
      </c>
      <c r="U10" s="297">
        <f aca="true" t="shared" si="0" ref="U10:U37">IF(I10&lt;&gt;0,J10/I10,"")</f>
        <v>0.5149075668375171</v>
      </c>
    </row>
    <row r="11" spans="1:22" ht="15.75" customHeight="1">
      <c r="A11" s="300" t="s">
        <v>13</v>
      </c>
      <c r="B11" s="301" t="s">
        <v>31</v>
      </c>
      <c r="C11" s="261">
        <v>30374245</v>
      </c>
      <c r="D11" s="163">
        <v>12397756</v>
      </c>
      <c r="E11" s="163">
        <v>17976489</v>
      </c>
      <c r="F11" s="163">
        <v>428304</v>
      </c>
      <c r="G11" s="163">
        <v>0</v>
      </c>
      <c r="H11" s="261">
        <v>29945941</v>
      </c>
      <c r="I11" s="261">
        <v>23609055</v>
      </c>
      <c r="J11" s="261">
        <v>12359301</v>
      </c>
      <c r="K11" s="163">
        <v>12282318</v>
      </c>
      <c r="L11" s="163">
        <v>76983</v>
      </c>
      <c r="M11" s="163">
        <v>0</v>
      </c>
      <c r="N11" s="163">
        <v>11249754</v>
      </c>
      <c r="O11" s="163">
        <v>0</v>
      </c>
      <c r="P11" s="163">
        <v>0</v>
      </c>
      <c r="Q11" s="163">
        <v>5942178</v>
      </c>
      <c r="R11" s="163">
        <v>334262</v>
      </c>
      <c r="S11" s="163">
        <v>60446</v>
      </c>
      <c r="T11" s="261">
        <v>17586640</v>
      </c>
      <c r="U11" s="297">
        <f t="shared" si="0"/>
        <v>0.5234983357021279</v>
      </c>
      <c r="V11" s="194" t="s">
        <v>2</v>
      </c>
    </row>
    <row r="12" spans="1:21" ht="15.75" customHeight="1">
      <c r="A12" s="300" t="s">
        <v>14</v>
      </c>
      <c r="B12" s="302" t="s">
        <v>33</v>
      </c>
      <c r="C12" s="261">
        <v>4596948</v>
      </c>
      <c r="D12" s="163">
        <v>1845186</v>
      </c>
      <c r="E12" s="163">
        <v>2751762</v>
      </c>
      <c r="F12" s="163">
        <v>16914</v>
      </c>
      <c r="G12" s="163">
        <v>0</v>
      </c>
      <c r="H12" s="261">
        <v>4580034</v>
      </c>
      <c r="I12" s="261">
        <v>3765075</v>
      </c>
      <c r="J12" s="261">
        <v>1787034</v>
      </c>
      <c r="K12" s="163">
        <v>1782746</v>
      </c>
      <c r="L12" s="163">
        <v>0</v>
      </c>
      <c r="M12" s="163">
        <v>4288</v>
      </c>
      <c r="N12" s="163">
        <v>1978041</v>
      </c>
      <c r="O12" s="163">
        <v>0</v>
      </c>
      <c r="P12" s="163">
        <v>0</v>
      </c>
      <c r="Q12" s="163">
        <v>794959</v>
      </c>
      <c r="R12" s="163">
        <v>20000</v>
      </c>
      <c r="S12" s="163">
        <v>0</v>
      </c>
      <c r="T12" s="261">
        <v>2793000</v>
      </c>
      <c r="U12" s="297">
        <f t="shared" si="0"/>
        <v>0.47463436983327023</v>
      </c>
    </row>
    <row r="13" spans="1:21" ht="15.75" customHeight="1">
      <c r="A13" s="300" t="s">
        <v>19</v>
      </c>
      <c r="B13" s="303" t="s">
        <v>141</v>
      </c>
      <c r="C13" s="261">
        <v>1135662</v>
      </c>
      <c r="D13" s="163">
        <v>595778</v>
      </c>
      <c r="E13" s="163">
        <v>539884</v>
      </c>
      <c r="F13" s="163">
        <v>0</v>
      </c>
      <c r="G13" s="163">
        <v>0</v>
      </c>
      <c r="H13" s="261">
        <v>1135662</v>
      </c>
      <c r="I13" s="261">
        <v>539986</v>
      </c>
      <c r="J13" s="261">
        <v>193004</v>
      </c>
      <c r="K13" s="163">
        <v>193004</v>
      </c>
      <c r="L13" s="163">
        <v>0</v>
      </c>
      <c r="M13" s="163">
        <v>0</v>
      </c>
      <c r="N13" s="163">
        <v>346982</v>
      </c>
      <c r="O13" s="163">
        <v>0</v>
      </c>
      <c r="P13" s="163">
        <v>0</v>
      </c>
      <c r="Q13" s="163">
        <v>595676</v>
      </c>
      <c r="R13" s="163">
        <v>0</v>
      </c>
      <c r="S13" s="163">
        <v>0</v>
      </c>
      <c r="T13" s="261">
        <v>942658</v>
      </c>
      <c r="U13" s="297">
        <f t="shared" si="0"/>
        <v>0.3574240813650724</v>
      </c>
    </row>
    <row r="14" spans="1:21" ht="15.75" customHeight="1">
      <c r="A14" s="300" t="s">
        <v>22</v>
      </c>
      <c r="B14" s="301" t="s">
        <v>145</v>
      </c>
      <c r="C14" s="261">
        <v>6000</v>
      </c>
      <c r="D14" s="163">
        <v>0</v>
      </c>
      <c r="E14" s="163">
        <v>6000</v>
      </c>
      <c r="F14" s="163">
        <v>0</v>
      </c>
      <c r="G14" s="163">
        <v>0</v>
      </c>
      <c r="H14" s="261">
        <v>6000</v>
      </c>
      <c r="I14" s="261">
        <v>6000</v>
      </c>
      <c r="J14" s="261">
        <v>6000</v>
      </c>
      <c r="K14" s="163">
        <v>6000</v>
      </c>
      <c r="L14" s="163">
        <v>0</v>
      </c>
      <c r="M14" s="163">
        <v>0</v>
      </c>
      <c r="N14" s="163">
        <v>0</v>
      </c>
      <c r="O14" s="163">
        <v>0</v>
      </c>
      <c r="P14" s="163">
        <v>0</v>
      </c>
      <c r="Q14" s="163">
        <v>0</v>
      </c>
      <c r="R14" s="163">
        <v>0</v>
      </c>
      <c r="S14" s="163">
        <v>0</v>
      </c>
      <c r="T14" s="261">
        <v>0</v>
      </c>
      <c r="U14" s="297">
        <f t="shared" si="0"/>
        <v>1</v>
      </c>
    </row>
    <row r="15" spans="1:21" ht="15.75" customHeight="1">
      <c r="A15" s="300" t="s">
        <v>23</v>
      </c>
      <c r="B15" s="304" t="s">
        <v>144</v>
      </c>
      <c r="C15" s="261">
        <v>60000</v>
      </c>
      <c r="D15" s="163">
        <v>625</v>
      </c>
      <c r="E15" s="163">
        <v>59375</v>
      </c>
      <c r="F15" s="163">
        <v>14400</v>
      </c>
      <c r="G15" s="163">
        <v>0</v>
      </c>
      <c r="H15" s="261">
        <v>45600</v>
      </c>
      <c r="I15" s="261">
        <v>38717</v>
      </c>
      <c r="J15" s="261">
        <v>29417</v>
      </c>
      <c r="K15" s="163">
        <v>29417</v>
      </c>
      <c r="L15" s="163">
        <v>0</v>
      </c>
      <c r="M15" s="163">
        <v>0</v>
      </c>
      <c r="N15" s="163">
        <v>9300</v>
      </c>
      <c r="O15" s="163">
        <v>0</v>
      </c>
      <c r="P15" s="163">
        <v>0</v>
      </c>
      <c r="Q15" s="163">
        <v>6883</v>
      </c>
      <c r="R15" s="163">
        <v>0</v>
      </c>
      <c r="S15" s="163">
        <v>0</v>
      </c>
      <c r="T15" s="261">
        <v>16183</v>
      </c>
      <c r="U15" s="297">
        <f t="shared" si="0"/>
        <v>0.7597954386961799</v>
      </c>
    </row>
    <row r="16" spans="1:21" ht="15.75" customHeight="1">
      <c r="A16" s="300" t="s">
        <v>24</v>
      </c>
      <c r="B16" s="301" t="s">
        <v>128</v>
      </c>
      <c r="C16" s="261">
        <v>21641802</v>
      </c>
      <c r="D16" s="163">
        <v>18015762</v>
      </c>
      <c r="E16" s="163">
        <v>3626040</v>
      </c>
      <c r="F16" s="163">
        <v>247660</v>
      </c>
      <c r="G16" s="163">
        <v>0</v>
      </c>
      <c r="H16" s="261">
        <v>21394142</v>
      </c>
      <c r="I16" s="261">
        <v>6735484</v>
      </c>
      <c r="J16" s="261">
        <v>3015575</v>
      </c>
      <c r="K16" s="163">
        <v>2809545</v>
      </c>
      <c r="L16" s="163">
        <v>185501</v>
      </c>
      <c r="M16" s="163">
        <v>20529</v>
      </c>
      <c r="N16" s="163">
        <v>3719909</v>
      </c>
      <c r="O16" s="163">
        <v>0</v>
      </c>
      <c r="P16" s="163">
        <v>0</v>
      </c>
      <c r="Q16" s="163">
        <v>14658658</v>
      </c>
      <c r="R16" s="163">
        <v>0</v>
      </c>
      <c r="S16" s="163">
        <v>0</v>
      </c>
      <c r="T16" s="261">
        <v>18378567</v>
      </c>
      <c r="U16" s="297">
        <f t="shared" si="0"/>
        <v>0.44771467054186453</v>
      </c>
    </row>
    <row r="17" spans="1:21" ht="15.75" customHeight="1">
      <c r="A17" s="300" t="s">
        <v>25</v>
      </c>
      <c r="B17" s="301" t="s">
        <v>129</v>
      </c>
      <c r="C17" s="261">
        <v>119980</v>
      </c>
      <c r="D17" s="163">
        <v>106080</v>
      </c>
      <c r="E17" s="163">
        <v>13900</v>
      </c>
      <c r="F17" s="163">
        <v>0</v>
      </c>
      <c r="G17" s="163">
        <v>0</v>
      </c>
      <c r="H17" s="261">
        <v>119980</v>
      </c>
      <c r="I17" s="261">
        <v>119980</v>
      </c>
      <c r="J17" s="261">
        <v>13000</v>
      </c>
      <c r="K17" s="163">
        <v>13000</v>
      </c>
      <c r="L17" s="163">
        <v>0</v>
      </c>
      <c r="M17" s="163">
        <v>0</v>
      </c>
      <c r="N17" s="163">
        <v>106980</v>
      </c>
      <c r="O17" s="163">
        <v>0</v>
      </c>
      <c r="P17" s="163">
        <v>0</v>
      </c>
      <c r="Q17" s="163">
        <v>0</v>
      </c>
      <c r="R17" s="163">
        <v>0</v>
      </c>
      <c r="S17" s="163">
        <v>0</v>
      </c>
      <c r="T17" s="261">
        <v>106980</v>
      </c>
      <c r="U17" s="297">
        <f t="shared" si="0"/>
        <v>0.10835139189864977</v>
      </c>
    </row>
    <row r="18" spans="1:21" ht="15.75" customHeight="1">
      <c r="A18" s="300" t="s">
        <v>26</v>
      </c>
      <c r="B18" s="301" t="s">
        <v>32</v>
      </c>
      <c r="C18" s="261">
        <v>2922043</v>
      </c>
      <c r="D18" s="163">
        <v>673608</v>
      </c>
      <c r="E18" s="163">
        <v>2248435</v>
      </c>
      <c r="F18" s="163">
        <v>6801</v>
      </c>
      <c r="G18" s="163">
        <v>0</v>
      </c>
      <c r="H18" s="261">
        <v>2915242</v>
      </c>
      <c r="I18" s="261">
        <v>2708745</v>
      </c>
      <c r="J18" s="261">
        <v>2147973</v>
      </c>
      <c r="K18" s="163">
        <v>2145606</v>
      </c>
      <c r="L18" s="163">
        <v>2367</v>
      </c>
      <c r="M18" s="163">
        <v>0</v>
      </c>
      <c r="N18" s="163">
        <v>560772</v>
      </c>
      <c r="O18" s="163">
        <v>0</v>
      </c>
      <c r="P18" s="163">
        <v>0</v>
      </c>
      <c r="Q18" s="163">
        <v>168941</v>
      </c>
      <c r="R18" s="163">
        <v>37556</v>
      </c>
      <c r="S18" s="163">
        <v>0</v>
      </c>
      <c r="T18" s="261">
        <v>767269</v>
      </c>
      <c r="U18" s="297">
        <f t="shared" si="0"/>
        <v>0.7929771905439604</v>
      </c>
    </row>
    <row r="19" spans="1:21" ht="15.75" customHeight="1">
      <c r="A19" s="300" t="s">
        <v>27</v>
      </c>
      <c r="B19" s="301" t="s">
        <v>34</v>
      </c>
      <c r="C19" s="261">
        <v>1682</v>
      </c>
      <c r="D19" s="163">
        <v>0</v>
      </c>
      <c r="E19" s="163">
        <v>1682</v>
      </c>
      <c r="F19" s="163">
        <v>0</v>
      </c>
      <c r="G19" s="163">
        <v>0</v>
      </c>
      <c r="H19" s="261">
        <v>1682</v>
      </c>
      <c r="I19" s="261">
        <v>1682</v>
      </c>
      <c r="J19" s="261">
        <v>1682</v>
      </c>
      <c r="K19" s="163">
        <v>1682</v>
      </c>
      <c r="L19" s="163">
        <v>0</v>
      </c>
      <c r="M19" s="163">
        <v>0</v>
      </c>
      <c r="N19" s="163">
        <v>0</v>
      </c>
      <c r="O19" s="163">
        <v>0</v>
      </c>
      <c r="P19" s="163">
        <v>0</v>
      </c>
      <c r="Q19" s="163">
        <v>0</v>
      </c>
      <c r="R19" s="163">
        <v>0</v>
      </c>
      <c r="S19" s="163">
        <v>0</v>
      </c>
      <c r="T19" s="261">
        <v>0</v>
      </c>
      <c r="U19" s="297">
        <f t="shared" si="0"/>
        <v>1</v>
      </c>
    </row>
    <row r="20" spans="1:21" ht="15.75" customHeight="1">
      <c r="A20" s="300" t="s">
        <v>29</v>
      </c>
      <c r="B20" s="301" t="s">
        <v>35</v>
      </c>
      <c r="C20" s="261">
        <v>1719527</v>
      </c>
      <c r="D20" s="163">
        <v>1716527</v>
      </c>
      <c r="E20" s="163">
        <v>3000</v>
      </c>
      <c r="F20" s="163">
        <v>0</v>
      </c>
      <c r="G20" s="163">
        <v>0</v>
      </c>
      <c r="H20" s="261">
        <v>1719527</v>
      </c>
      <c r="I20" s="261">
        <v>454881</v>
      </c>
      <c r="J20" s="261">
        <v>3000</v>
      </c>
      <c r="K20" s="163">
        <v>3000</v>
      </c>
      <c r="L20" s="163">
        <v>0</v>
      </c>
      <c r="M20" s="163">
        <v>0</v>
      </c>
      <c r="N20" s="163">
        <v>451881</v>
      </c>
      <c r="O20" s="163">
        <v>0</v>
      </c>
      <c r="P20" s="163">
        <v>0</v>
      </c>
      <c r="Q20" s="163">
        <v>1264646</v>
      </c>
      <c r="R20" s="163">
        <v>0</v>
      </c>
      <c r="S20" s="163">
        <v>0</v>
      </c>
      <c r="T20" s="261">
        <v>1716527</v>
      </c>
      <c r="U20" s="297">
        <f t="shared" si="0"/>
        <v>0.0065951314739459335</v>
      </c>
    </row>
    <row r="21" spans="1:21" ht="15.75" customHeight="1">
      <c r="A21" s="300" t="s">
        <v>30</v>
      </c>
      <c r="B21" s="301" t="s">
        <v>143</v>
      </c>
      <c r="C21" s="261">
        <v>0</v>
      </c>
      <c r="D21" s="163">
        <v>0</v>
      </c>
      <c r="E21" s="163">
        <v>0</v>
      </c>
      <c r="F21" s="163">
        <v>0</v>
      </c>
      <c r="G21" s="163">
        <v>0</v>
      </c>
      <c r="H21" s="261">
        <v>0</v>
      </c>
      <c r="I21" s="261">
        <v>0</v>
      </c>
      <c r="J21" s="261">
        <v>0</v>
      </c>
      <c r="K21" s="163">
        <v>0</v>
      </c>
      <c r="L21" s="163">
        <v>0</v>
      </c>
      <c r="M21" s="163">
        <v>0</v>
      </c>
      <c r="N21" s="163">
        <v>0</v>
      </c>
      <c r="O21" s="163">
        <v>0</v>
      </c>
      <c r="P21" s="163">
        <v>0</v>
      </c>
      <c r="Q21" s="163">
        <v>0</v>
      </c>
      <c r="R21" s="163">
        <v>0</v>
      </c>
      <c r="S21" s="163">
        <v>0</v>
      </c>
      <c r="T21" s="261">
        <v>0</v>
      </c>
      <c r="U21" s="297">
        <f t="shared" si="0"/>
      </c>
    </row>
    <row r="22" spans="1:21" ht="15.75" customHeight="1">
      <c r="A22" s="300" t="s">
        <v>104</v>
      </c>
      <c r="B22" s="301" t="s">
        <v>142</v>
      </c>
      <c r="C22" s="261">
        <v>0</v>
      </c>
      <c r="D22" s="163">
        <v>0</v>
      </c>
      <c r="E22" s="163">
        <v>0</v>
      </c>
      <c r="F22" s="163">
        <v>0</v>
      </c>
      <c r="G22" s="163">
        <v>0</v>
      </c>
      <c r="H22" s="261">
        <v>0</v>
      </c>
      <c r="I22" s="261">
        <v>0</v>
      </c>
      <c r="J22" s="261">
        <v>0</v>
      </c>
      <c r="K22" s="163">
        <v>0</v>
      </c>
      <c r="L22" s="163">
        <v>0</v>
      </c>
      <c r="M22" s="163">
        <v>0</v>
      </c>
      <c r="N22" s="163">
        <v>0</v>
      </c>
      <c r="O22" s="163">
        <v>0</v>
      </c>
      <c r="P22" s="163">
        <v>0</v>
      </c>
      <c r="Q22" s="163">
        <v>0</v>
      </c>
      <c r="R22" s="163">
        <v>0</v>
      </c>
      <c r="S22" s="163">
        <v>0</v>
      </c>
      <c r="T22" s="261">
        <v>0</v>
      </c>
      <c r="U22" s="297">
        <f t="shared" si="0"/>
      </c>
    </row>
    <row r="23" spans="1:21" ht="15.75" customHeight="1">
      <c r="A23" s="300" t="s">
        <v>101</v>
      </c>
      <c r="B23" s="301" t="s">
        <v>102</v>
      </c>
      <c r="C23" s="261">
        <v>0</v>
      </c>
      <c r="D23" s="163">
        <v>0</v>
      </c>
      <c r="E23" s="163">
        <v>0</v>
      </c>
      <c r="F23" s="163">
        <v>0</v>
      </c>
      <c r="G23" s="163">
        <v>0</v>
      </c>
      <c r="H23" s="261">
        <v>0</v>
      </c>
      <c r="I23" s="261">
        <v>0</v>
      </c>
      <c r="J23" s="261">
        <v>0</v>
      </c>
      <c r="K23" s="163">
        <v>0</v>
      </c>
      <c r="L23" s="163">
        <v>0</v>
      </c>
      <c r="M23" s="163">
        <v>0</v>
      </c>
      <c r="N23" s="163">
        <v>0</v>
      </c>
      <c r="O23" s="163">
        <v>0</v>
      </c>
      <c r="P23" s="163">
        <v>0</v>
      </c>
      <c r="Q23" s="163">
        <v>0</v>
      </c>
      <c r="R23" s="163">
        <v>0</v>
      </c>
      <c r="S23" s="163">
        <v>0</v>
      </c>
      <c r="T23" s="261">
        <v>0</v>
      </c>
      <c r="U23" s="297">
        <f t="shared" si="0"/>
      </c>
    </row>
    <row r="24" spans="1:21" ht="15.75" customHeight="1">
      <c r="A24" s="178" t="s">
        <v>1</v>
      </c>
      <c r="B24" s="298" t="s">
        <v>90</v>
      </c>
      <c r="C24" s="299">
        <v>1675057334</v>
      </c>
      <c r="D24" s="299">
        <v>1123452699</v>
      </c>
      <c r="E24" s="299">
        <v>551604635</v>
      </c>
      <c r="F24" s="299">
        <v>44698877</v>
      </c>
      <c r="G24" s="299">
        <v>0</v>
      </c>
      <c r="H24" s="299">
        <v>1630358457</v>
      </c>
      <c r="I24" s="299">
        <v>897507028</v>
      </c>
      <c r="J24" s="299">
        <v>157851132</v>
      </c>
      <c r="K24" s="299">
        <v>141346832</v>
      </c>
      <c r="L24" s="299">
        <v>16504300</v>
      </c>
      <c r="M24" s="299">
        <v>0</v>
      </c>
      <c r="N24" s="299">
        <v>738714145</v>
      </c>
      <c r="O24" s="299">
        <v>616255</v>
      </c>
      <c r="P24" s="299">
        <v>325496</v>
      </c>
      <c r="Q24" s="299">
        <v>702118297</v>
      </c>
      <c r="R24" s="299">
        <v>29692178</v>
      </c>
      <c r="S24" s="299">
        <v>1040954</v>
      </c>
      <c r="T24" s="299">
        <v>1472507325</v>
      </c>
      <c r="U24" s="297">
        <f t="shared" si="0"/>
        <v>0.1758773213751369</v>
      </c>
    </row>
    <row r="25" spans="1:21" ht="15.75" customHeight="1">
      <c r="A25" s="305" t="s">
        <v>13</v>
      </c>
      <c r="B25" s="306" t="s">
        <v>31</v>
      </c>
      <c r="C25" s="261">
        <v>917383690</v>
      </c>
      <c r="D25" s="163">
        <v>651805207</v>
      </c>
      <c r="E25" s="163">
        <v>265578483</v>
      </c>
      <c r="F25" s="163">
        <v>18416907</v>
      </c>
      <c r="G25" s="163">
        <v>0</v>
      </c>
      <c r="H25" s="261">
        <v>898966783</v>
      </c>
      <c r="I25" s="261">
        <v>458270929</v>
      </c>
      <c r="J25" s="261">
        <v>106194139</v>
      </c>
      <c r="K25" s="163">
        <v>90812855</v>
      </c>
      <c r="L25" s="163">
        <v>15381284</v>
      </c>
      <c r="M25" s="163">
        <v>0</v>
      </c>
      <c r="N25" s="163">
        <v>351135039</v>
      </c>
      <c r="O25" s="163">
        <v>616255</v>
      </c>
      <c r="P25" s="163">
        <v>325496</v>
      </c>
      <c r="Q25" s="163">
        <v>413515147</v>
      </c>
      <c r="R25" s="163">
        <v>26139753</v>
      </c>
      <c r="S25" s="163">
        <v>1040954</v>
      </c>
      <c r="T25" s="261">
        <v>792772644</v>
      </c>
      <c r="U25" s="297">
        <f t="shared" si="0"/>
        <v>0.23172785415764394</v>
      </c>
    </row>
    <row r="26" spans="1:21" ht="15.75" customHeight="1">
      <c r="A26" s="305" t="s">
        <v>14</v>
      </c>
      <c r="B26" s="307" t="s">
        <v>33</v>
      </c>
      <c r="C26" s="261">
        <v>446769853</v>
      </c>
      <c r="D26" s="163">
        <v>259244239</v>
      </c>
      <c r="E26" s="163">
        <v>187525614</v>
      </c>
      <c r="F26" s="163">
        <v>15121109</v>
      </c>
      <c r="G26" s="163">
        <v>0</v>
      </c>
      <c r="H26" s="261">
        <v>431648744</v>
      </c>
      <c r="I26" s="261">
        <v>243089740</v>
      </c>
      <c r="J26" s="261">
        <v>26541221</v>
      </c>
      <c r="K26" s="163">
        <v>26099662</v>
      </c>
      <c r="L26" s="163">
        <v>441559</v>
      </c>
      <c r="M26" s="163">
        <v>0</v>
      </c>
      <c r="N26" s="163">
        <v>216548519</v>
      </c>
      <c r="O26" s="163">
        <v>0</v>
      </c>
      <c r="P26" s="163">
        <v>0</v>
      </c>
      <c r="Q26" s="163">
        <v>186718438</v>
      </c>
      <c r="R26" s="163">
        <v>1840566</v>
      </c>
      <c r="S26" s="163">
        <v>0</v>
      </c>
      <c r="T26" s="261">
        <v>405107523</v>
      </c>
      <c r="U26" s="297">
        <f t="shared" si="0"/>
        <v>0.10918281043041965</v>
      </c>
    </row>
    <row r="27" spans="1:21" ht="15.75" customHeight="1">
      <c r="A27" s="305" t="s">
        <v>19</v>
      </c>
      <c r="B27" s="308" t="s">
        <v>141</v>
      </c>
      <c r="C27" s="261">
        <v>222357025</v>
      </c>
      <c r="D27" s="163">
        <v>150803242</v>
      </c>
      <c r="E27" s="163">
        <v>71553783</v>
      </c>
      <c r="F27" s="163">
        <v>10192028</v>
      </c>
      <c r="G27" s="163">
        <v>0</v>
      </c>
      <c r="H27" s="261">
        <v>212164997</v>
      </c>
      <c r="I27" s="261">
        <v>152642971</v>
      </c>
      <c r="J27" s="261">
        <v>13610377</v>
      </c>
      <c r="K27" s="163">
        <v>13515613</v>
      </c>
      <c r="L27" s="163">
        <v>94764</v>
      </c>
      <c r="M27" s="163">
        <v>0</v>
      </c>
      <c r="N27" s="163">
        <v>139032594</v>
      </c>
      <c r="O27" s="163">
        <v>0</v>
      </c>
      <c r="P27" s="163">
        <v>0</v>
      </c>
      <c r="Q27" s="163">
        <v>58358362</v>
      </c>
      <c r="R27" s="163">
        <v>1163664</v>
      </c>
      <c r="S27" s="163">
        <v>0</v>
      </c>
      <c r="T27" s="261">
        <v>198554620</v>
      </c>
      <c r="U27" s="297">
        <f t="shared" si="0"/>
        <v>0.08916478047325219</v>
      </c>
    </row>
    <row r="28" spans="1:21" ht="15.75" customHeight="1">
      <c r="A28" s="305" t="s">
        <v>22</v>
      </c>
      <c r="B28" s="306" t="s">
        <v>145</v>
      </c>
      <c r="C28" s="261">
        <v>0</v>
      </c>
      <c r="D28" s="163">
        <v>0</v>
      </c>
      <c r="E28" s="163">
        <v>0</v>
      </c>
      <c r="F28" s="163">
        <v>0</v>
      </c>
      <c r="G28" s="163">
        <v>0</v>
      </c>
      <c r="H28" s="261">
        <v>0</v>
      </c>
      <c r="I28" s="261">
        <v>0</v>
      </c>
      <c r="J28" s="261">
        <v>0</v>
      </c>
      <c r="K28" s="163">
        <v>0</v>
      </c>
      <c r="L28" s="163">
        <v>0</v>
      </c>
      <c r="M28" s="163">
        <v>0</v>
      </c>
      <c r="N28" s="163">
        <v>0</v>
      </c>
      <c r="O28" s="163">
        <v>0</v>
      </c>
      <c r="P28" s="163">
        <v>0</v>
      </c>
      <c r="Q28" s="163">
        <v>0</v>
      </c>
      <c r="R28" s="163">
        <v>0</v>
      </c>
      <c r="S28" s="163">
        <v>0</v>
      </c>
      <c r="T28" s="261">
        <v>0</v>
      </c>
      <c r="U28" s="297">
        <f t="shared" si="0"/>
      </c>
    </row>
    <row r="29" spans="1:21" ht="15.75" customHeight="1">
      <c r="A29" s="305" t="s">
        <v>23</v>
      </c>
      <c r="B29" s="309" t="s">
        <v>144</v>
      </c>
      <c r="C29" s="261">
        <v>0</v>
      </c>
      <c r="D29" s="163">
        <v>0</v>
      </c>
      <c r="E29" s="163">
        <v>0</v>
      </c>
      <c r="F29" s="163">
        <v>0</v>
      </c>
      <c r="G29" s="163">
        <v>0</v>
      </c>
      <c r="H29" s="261">
        <v>0</v>
      </c>
      <c r="I29" s="261">
        <v>0</v>
      </c>
      <c r="J29" s="261">
        <v>0</v>
      </c>
      <c r="K29" s="163">
        <v>0</v>
      </c>
      <c r="L29" s="163">
        <v>0</v>
      </c>
      <c r="M29" s="163">
        <v>0</v>
      </c>
      <c r="N29" s="163">
        <v>0</v>
      </c>
      <c r="O29" s="163">
        <v>0</v>
      </c>
      <c r="P29" s="163">
        <v>0</v>
      </c>
      <c r="Q29" s="163">
        <v>0</v>
      </c>
      <c r="R29" s="163">
        <v>0</v>
      </c>
      <c r="S29" s="163">
        <v>0</v>
      </c>
      <c r="T29" s="261">
        <v>0</v>
      </c>
      <c r="U29" s="297">
        <f t="shared" si="0"/>
      </c>
    </row>
    <row r="30" spans="1:21" ht="15.75" customHeight="1">
      <c r="A30" s="305" t="s">
        <v>24</v>
      </c>
      <c r="B30" s="306" t="s">
        <v>128</v>
      </c>
      <c r="C30" s="261">
        <v>67827930</v>
      </c>
      <c r="D30" s="163">
        <v>53604428</v>
      </c>
      <c r="E30" s="163">
        <v>14223502</v>
      </c>
      <c r="F30" s="163">
        <v>959832</v>
      </c>
      <c r="G30" s="163">
        <v>0</v>
      </c>
      <c r="H30" s="261">
        <v>66868098</v>
      </c>
      <c r="I30" s="261">
        <v>26256389</v>
      </c>
      <c r="J30" s="261">
        <v>3272787</v>
      </c>
      <c r="K30" s="163">
        <v>3218866</v>
      </c>
      <c r="L30" s="163">
        <v>53921</v>
      </c>
      <c r="M30" s="163">
        <v>0</v>
      </c>
      <c r="N30" s="163">
        <v>22983602</v>
      </c>
      <c r="O30" s="163">
        <v>0</v>
      </c>
      <c r="P30" s="163">
        <v>0</v>
      </c>
      <c r="Q30" s="163">
        <v>40611709</v>
      </c>
      <c r="R30" s="163">
        <v>0</v>
      </c>
      <c r="S30" s="163">
        <v>0</v>
      </c>
      <c r="T30" s="261">
        <v>63595311</v>
      </c>
      <c r="U30" s="297">
        <f t="shared" si="0"/>
        <v>0.12464726204353538</v>
      </c>
    </row>
    <row r="31" spans="1:21" ht="15.75" customHeight="1">
      <c r="A31" s="305" t="s">
        <v>25</v>
      </c>
      <c r="B31" s="306" t="s">
        <v>129</v>
      </c>
      <c r="C31" s="261">
        <v>0</v>
      </c>
      <c r="D31" s="163">
        <v>0</v>
      </c>
      <c r="E31" s="163">
        <v>0</v>
      </c>
      <c r="F31" s="163">
        <v>0</v>
      </c>
      <c r="G31" s="163">
        <v>0</v>
      </c>
      <c r="H31" s="261">
        <v>0</v>
      </c>
      <c r="I31" s="261">
        <v>0</v>
      </c>
      <c r="J31" s="261">
        <v>0</v>
      </c>
      <c r="K31" s="163">
        <v>0</v>
      </c>
      <c r="L31" s="163">
        <v>0</v>
      </c>
      <c r="M31" s="163">
        <v>0</v>
      </c>
      <c r="N31" s="163">
        <v>0</v>
      </c>
      <c r="O31" s="163">
        <v>0</v>
      </c>
      <c r="P31" s="163">
        <v>0</v>
      </c>
      <c r="Q31" s="163">
        <v>0</v>
      </c>
      <c r="R31" s="163">
        <v>0</v>
      </c>
      <c r="S31" s="163">
        <v>0</v>
      </c>
      <c r="T31" s="261">
        <v>0</v>
      </c>
      <c r="U31" s="297">
        <f t="shared" si="0"/>
      </c>
    </row>
    <row r="32" spans="1:21" ht="15.75" customHeight="1">
      <c r="A32" s="305" t="s">
        <v>26</v>
      </c>
      <c r="B32" s="306" t="s">
        <v>32</v>
      </c>
      <c r="C32" s="261">
        <v>19719668</v>
      </c>
      <c r="D32" s="163">
        <v>7424418</v>
      </c>
      <c r="E32" s="163">
        <v>12295250</v>
      </c>
      <c r="F32" s="163">
        <v>9001</v>
      </c>
      <c r="G32" s="163">
        <v>0</v>
      </c>
      <c r="H32" s="261">
        <v>19710667</v>
      </c>
      <c r="I32" s="261">
        <v>16786135</v>
      </c>
      <c r="J32" s="261">
        <v>7900118</v>
      </c>
      <c r="K32" s="163">
        <v>7367346</v>
      </c>
      <c r="L32" s="163">
        <v>532772</v>
      </c>
      <c r="M32" s="163">
        <v>0</v>
      </c>
      <c r="N32" s="163">
        <v>8886017</v>
      </c>
      <c r="O32" s="163">
        <v>0</v>
      </c>
      <c r="P32" s="163">
        <v>0</v>
      </c>
      <c r="Q32" s="163">
        <v>2376337</v>
      </c>
      <c r="R32" s="163">
        <v>548195</v>
      </c>
      <c r="S32" s="163">
        <v>0</v>
      </c>
      <c r="T32" s="261">
        <v>11810549</v>
      </c>
      <c r="U32" s="297">
        <f t="shared" si="0"/>
        <v>0.4706335317808418</v>
      </c>
    </row>
    <row r="33" spans="1:21" ht="15.75" customHeight="1">
      <c r="A33" s="305" t="s">
        <v>27</v>
      </c>
      <c r="B33" s="306" t="s">
        <v>34</v>
      </c>
      <c r="C33" s="261">
        <v>357054</v>
      </c>
      <c r="D33" s="163">
        <v>22325</v>
      </c>
      <c r="E33" s="163">
        <v>334729</v>
      </c>
      <c r="F33" s="163">
        <v>0</v>
      </c>
      <c r="G33" s="163">
        <v>0</v>
      </c>
      <c r="H33" s="261">
        <v>357054</v>
      </c>
      <c r="I33" s="261">
        <v>336516</v>
      </c>
      <c r="J33" s="261">
        <v>332490</v>
      </c>
      <c r="K33" s="163">
        <v>332490</v>
      </c>
      <c r="L33" s="163">
        <v>0</v>
      </c>
      <c r="M33" s="163">
        <v>0</v>
      </c>
      <c r="N33" s="163">
        <v>4026</v>
      </c>
      <c r="O33" s="163">
        <v>0</v>
      </c>
      <c r="P33" s="163">
        <v>0</v>
      </c>
      <c r="Q33" s="163">
        <v>20538</v>
      </c>
      <c r="R33" s="163">
        <v>0</v>
      </c>
      <c r="S33" s="163">
        <v>0</v>
      </c>
      <c r="T33" s="261">
        <v>24564</v>
      </c>
      <c r="U33" s="297">
        <f t="shared" si="0"/>
        <v>0.9880362300752416</v>
      </c>
    </row>
    <row r="34" spans="1:21" ht="15.75" customHeight="1">
      <c r="A34" s="305" t="s">
        <v>29</v>
      </c>
      <c r="B34" s="306" t="s">
        <v>35</v>
      </c>
      <c r="C34" s="261">
        <v>0</v>
      </c>
      <c r="D34" s="163">
        <v>0</v>
      </c>
      <c r="E34" s="163">
        <v>0</v>
      </c>
      <c r="F34" s="163">
        <v>0</v>
      </c>
      <c r="G34" s="163">
        <v>0</v>
      </c>
      <c r="H34" s="261">
        <v>0</v>
      </c>
      <c r="I34" s="261">
        <v>0</v>
      </c>
      <c r="J34" s="261">
        <v>0</v>
      </c>
      <c r="K34" s="163">
        <v>0</v>
      </c>
      <c r="L34" s="163">
        <v>0</v>
      </c>
      <c r="M34" s="163">
        <v>0</v>
      </c>
      <c r="N34" s="163">
        <v>0</v>
      </c>
      <c r="O34" s="163">
        <v>0</v>
      </c>
      <c r="P34" s="163">
        <v>0</v>
      </c>
      <c r="Q34" s="163">
        <v>0</v>
      </c>
      <c r="R34" s="163">
        <v>0</v>
      </c>
      <c r="S34" s="163">
        <v>0</v>
      </c>
      <c r="T34" s="261">
        <v>0</v>
      </c>
      <c r="U34" s="297">
        <f t="shared" si="0"/>
      </c>
    </row>
    <row r="35" spans="1:21" ht="15.75" customHeight="1">
      <c r="A35" s="305" t="s">
        <v>30</v>
      </c>
      <c r="B35" s="306" t="s">
        <v>143</v>
      </c>
      <c r="C35" s="261">
        <v>642114</v>
      </c>
      <c r="D35" s="163">
        <v>548840</v>
      </c>
      <c r="E35" s="163">
        <v>93274</v>
      </c>
      <c r="F35" s="163">
        <v>0</v>
      </c>
      <c r="G35" s="163">
        <v>0</v>
      </c>
      <c r="H35" s="261">
        <v>642114</v>
      </c>
      <c r="I35" s="261">
        <v>124348</v>
      </c>
      <c r="J35" s="261">
        <v>0</v>
      </c>
      <c r="K35" s="163">
        <v>0</v>
      </c>
      <c r="L35" s="163">
        <v>0</v>
      </c>
      <c r="M35" s="163">
        <v>0</v>
      </c>
      <c r="N35" s="163">
        <v>124348</v>
      </c>
      <c r="O35" s="163">
        <v>0</v>
      </c>
      <c r="P35" s="163">
        <v>0</v>
      </c>
      <c r="Q35" s="163">
        <v>517766</v>
      </c>
      <c r="R35" s="163">
        <v>0</v>
      </c>
      <c r="S35" s="163">
        <v>0</v>
      </c>
      <c r="T35" s="261">
        <v>642114</v>
      </c>
      <c r="U35" s="297">
        <f t="shared" si="0"/>
        <v>0</v>
      </c>
    </row>
    <row r="36" spans="1:21" ht="15.75" customHeight="1">
      <c r="A36" s="305" t="s">
        <v>104</v>
      </c>
      <c r="B36" s="306" t="s">
        <v>142</v>
      </c>
      <c r="C36" s="261">
        <v>0</v>
      </c>
      <c r="D36" s="163">
        <v>0</v>
      </c>
      <c r="E36" s="163">
        <v>0</v>
      </c>
      <c r="F36" s="163">
        <v>0</v>
      </c>
      <c r="G36" s="163">
        <v>0</v>
      </c>
      <c r="H36" s="261">
        <v>0</v>
      </c>
      <c r="I36" s="261">
        <v>0</v>
      </c>
      <c r="J36" s="261">
        <v>0</v>
      </c>
      <c r="K36" s="163">
        <v>0</v>
      </c>
      <c r="L36" s="163">
        <v>0</v>
      </c>
      <c r="M36" s="163">
        <v>0</v>
      </c>
      <c r="N36" s="163">
        <v>0</v>
      </c>
      <c r="O36" s="163">
        <v>0</v>
      </c>
      <c r="P36" s="163">
        <v>0</v>
      </c>
      <c r="Q36" s="163">
        <v>0</v>
      </c>
      <c r="R36" s="163">
        <v>0</v>
      </c>
      <c r="S36" s="163">
        <v>0</v>
      </c>
      <c r="T36" s="261">
        <v>0</v>
      </c>
      <c r="U36" s="297">
        <f t="shared" si="0"/>
      </c>
    </row>
    <row r="37" spans="1:21" ht="15.75" customHeight="1">
      <c r="A37" s="305" t="s">
        <v>101</v>
      </c>
      <c r="B37" s="306" t="s">
        <v>102</v>
      </c>
      <c r="C37" s="261">
        <v>0</v>
      </c>
      <c r="D37" s="163">
        <v>0</v>
      </c>
      <c r="E37" s="163">
        <v>0</v>
      </c>
      <c r="F37" s="163">
        <v>0</v>
      </c>
      <c r="G37" s="163">
        <v>0</v>
      </c>
      <c r="H37" s="261">
        <v>0</v>
      </c>
      <c r="I37" s="261">
        <v>0</v>
      </c>
      <c r="J37" s="261">
        <v>0</v>
      </c>
      <c r="K37" s="163">
        <v>0</v>
      </c>
      <c r="L37" s="163">
        <v>0</v>
      </c>
      <c r="M37" s="163">
        <v>0</v>
      </c>
      <c r="N37" s="163">
        <v>0</v>
      </c>
      <c r="O37" s="163">
        <v>0</v>
      </c>
      <c r="P37" s="163">
        <v>0</v>
      </c>
      <c r="Q37" s="163">
        <v>0</v>
      </c>
      <c r="R37" s="163">
        <v>0</v>
      </c>
      <c r="S37" s="163">
        <v>0</v>
      </c>
      <c r="T37" s="261">
        <v>0</v>
      </c>
      <c r="U37" s="297">
        <f t="shared" si="0"/>
      </c>
    </row>
    <row r="38" spans="1:28" s="5" customFormat="1" ht="20.25" customHeight="1">
      <c r="A38" s="500" t="str">
        <f>TT!C7</f>
        <v>Đồng Tháp, ngày 03 tháng 4 năm 2020</v>
      </c>
      <c r="B38" s="501"/>
      <c r="C38" s="501"/>
      <c r="D38" s="501"/>
      <c r="E38" s="501"/>
      <c r="F38" s="123"/>
      <c r="G38" s="123"/>
      <c r="H38" s="123"/>
      <c r="I38" s="124"/>
      <c r="J38" s="124"/>
      <c r="K38" s="124"/>
      <c r="L38" s="124"/>
      <c r="M38" s="124"/>
      <c r="N38" s="502" t="str">
        <f>TT!C4</f>
        <v>Đồng Tháp, ngày 03 tháng 4 năm 2020</v>
      </c>
      <c r="O38" s="503"/>
      <c r="P38" s="503"/>
      <c r="Q38" s="503"/>
      <c r="R38" s="503"/>
      <c r="S38" s="503"/>
      <c r="T38" s="503"/>
      <c r="U38" s="503"/>
      <c r="V38" s="310"/>
      <c r="W38" s="310"/>
      <c r="X38" s="310"/>
      <c r="Y38" s="310"/>
      <c r="Z38" s="310"/>
      <c r="AA38" s="310"/>
      <c r="AB38" s="310"/>
    </row>
    <row r="39" spans="1:21" ht="46.5" customHeight="1">
      <c r="A39" s="504" t="s">
        <v>286</v>
      </c>
      <c r="B39" s="505"/>
      <c r="C39" s="505"/>
      <c r="D39" s="505"/>
      <c r="E39" s="505"/>
      <c r="F39" s="125"/>
      <c r="G39" s="125"/>
      <c r="H39" s="125"/>
      <c r="I39" s="105"/>
      <c r="J39" s="105"/>
      <c r="K39" s="105"/>
      <c r="L39" s="105"/>
      <c r="M39" s="105"/>
      <c r="N39" s="506" t="str">
        <f>TT!C5</f>
        <v>KT. CỤC TRƯỞNG
PHÓ CỤC TRƯỞNG</v>
      </c>
      <c r="O39" s="506"/>
      <c r="P39" s="506"/>
      <c r="Q39" s="506"/>
      <c r="R39" s="506"/>
      <c r="S39" s="506"/>
      <c r="T39" s="506"/>
      <c r="U39" s="506"/>
    </row>
    <row r="40" spans="1:21" ht="80.25" customHeight="1">
      <c r="A40" s="126"/>
      <c r="B40" s="126"/>
      <c r="C40" s="126"/>
      <c r="D40" s="126"/>
      <c r="E40" s="126"/>
      <c r="F40" s="102"/>
      <c r="G40" s="102"/>
      <c r="H40" s="102"/>
      <c r="I40" s="105"/>
      <c r="J40" s="105"/>
      <c r="K40" s="105"/>
      <c r="L40" s="105"/>
      <c r="M40" s="105"/>
      <c r="N40" s="105"/>
      <c r="O40" s="105"/>
      <c r="P40" s="102"/>
      <c r="Q40" s="127"/>
      <c r="R40" s="102"/>
      <c r="S40" s="105"/>
      <c r="T40" s="104"/>
      <c r="U40" s="104"/>
    </row>
    <row r="41" spans="1:21" ht="15.75" customHeight="1">
      <c r="A41" s="485" t="str">
        <f>TT!C6</f>
        <v>Nguyễn Chí Hòa</v>
      </c>
      <c r="B41" s="485"/>
      <c r="C41" s="485"/>
      <c r="D41" s="485"/>
      <c r="E41" s="485"/>
      <c r="F41" s="128" t="s">
        <v>2</v>
      </c>
      <c r="G41" s="128"/>
      <c r="H41" s="128"/>
      <c r="I41" s="128"/>
      <c r="J41" s="128"/>
      <c r="K41" s="128"/>
      <c r="L41" s="128"/>
      <c r="M41" s="128"/>
      <c r="N41" s="486" t="str">
        <f>TT!C3</f>
        <v>Vũ Quang Hiện</v>
      </c>
      <c r="O41" s="486"/>
      <c r="P41" s="486"/>
      <c r="Q41" s="486"/>
      <c r="R41" s="486"/>
      <c r="S41" s="486"/>
      <c r="T41" s="486"/>
      <c r="U41" s="486"/>
    </row>
    <row r="42" s="12" customFormat="1" ht="15.75" customHeight="1"/>
    <row r="43" s="201" customFormat="1" ht="15.75" customHeight="1"/>
    <row r="44" s="201" customFormat="1" ht="15.75" customHeight="1"/>
    <row r="45" s="201" customFormat="1" ht="15.75" customHeight="1"/>
    <row r="46" s="201" customFormat="1" ht="15.75" customHeight="1"/>
    <row r="47" s="201" customFormat="1" ht="15.75" customHeight="1"/>
    <row r="48" s="201" customFormat="1" ht="15.75" customHeight="1"/>
    <row r="49" s="201" customFormat="1" ht="15.75" customHeight="1"/>
    <row r="50" s="201" customFormat="1" ht="15.75" customHeight="1"/>
    <row r="51" s="201" customFormat="1" ht="15.75" customHeight="1"/>
    <row r="52" s="12" customFormat="1" ht="15.75" customHeight="1"/>
    <row r="53" s="12" customFormat="1" ht="15.75" customHeight="1"/>
    <row r="54" s="12" customFormat="1" ht="15.75" customHeight="1"/>
    <row r="55" s="12" customFormat="1" ht="15.75" customHeight="1"/>
    <row r="56" s="12" customFormat="1" ht="15.75" customHeight="1"/>
    <row r="57" s="12" customFormat="1" ht="15.75" customHeight="1"/>
  </sheetData>
  <sheetProtection formatCells="0" formatColumns="0" formatRows="0" insertRows="0"/>
  <mergeCells count="34">
    <mergeCell ref="P1:U1"/>
    <mergeCell ref="A8:B8"/>
    <mergeCell ref="A9:B9"/>
    <mergeCell ref="H3:H7"/>
    <mergeCell ref="C3:C7"/>
    <mergeCell ref="J4:P4"/>
    <mergeCell ref="A38:E38"/>
    <mergeCell ref="N38:U38"/>
    <mergeCell ref="A39:E39"/>
    <mergeCell ref="N39:U39"/>
    <mergeCell ref="A3:A7"/>
    <mergeCell ref="I3:S3"/>
    <mergeCell ref="S4:S7"/>
    <mergeCell ref="J5:J7"/>
    <mergeCell ref="F3:F7"/>
    <mergeCell ref="G3:G7"/>
    <mergeCell ref="P2:U2"/>
    <mergeCell ref="B3:B7"/>
    <mergeCell ref="P5:P7"/>
    <mergeCell ref="K5:M6"/>
    <mergeCell ref="N5:N7"/>
    <mergeCell ref="Q4:Q7"/>
    <mergeCell ref="R4:R7"/>
    <mergeCell ref="O5:O7"/>
    <mergeCell ref="E1:O1"/>
    <mergeCell ref="A41:E41"/>
    <mergeCell ref="N41:U41"/>
    <mergeCell ref="T3:T7"/>
    <mergeCell ref="U3:U7"/>
    <mergeCell ref="D4:D7"/>
    <mergeCell ref="E4:E7"/>
    <mergeCell ref="I4:I7"/>
    <mergeCell ref="A1:D1"/>
    <mergeCell ref="D3:E3"/>
  </mergeCells>
  <printOptions/>
  <pageMargins left="0.393700787401575" right="0.393700787401575" top="0.393700787401575" bottom="0.393700787401575" header="0.31496062992126" footer="0.31496062992126"/>
  <pageSetup horizontalDpi="600" verticalDpi="600" orientation="landscape" paperSize="9" scale="66" r:id="rId2"/>
  <drawing r:id="rId1"/>
</worksheet>
</file>

<file path=xl/worksheets/sheet5.xml><?xml version="1.0" encoding="utf-8"?>
<worksheet xmlns="http://schemas.openxmlformats.org/spreadsheetml/2006/main" xmlns:r="http://schemas.openxmlformats.org/officeDocument/2006/relationships">
  <sheetPr>
    <tabColor rgb="FFFFC000"/>
  </sheetPr>
  <dimension ref="A1:V39"/>
  <sheetViews>
    <sheetView view="pageBreakPreview" zoomScaleSheetLayoutView="100" zoomScalePageLayoutView="0" workbookViewId="0" topLeftCell="A16">
      <selection activeCell="I34" sqref="I34"/>
    </sheetView>
  </sheetViews>
  <sheetFormatPr defaultColWidth="9.00390625" defaultRowHeight="15.75"/>
  <cols>
    <col min="1" max="1" width="3.50390625" style="2" customWidth="1"/>
    <col min="2" max="2" width="25.875" style="2" customWidth="1"/>
    <col min="3" max="3" width="6.25390625" style="2" customWidth="1"/>
    <col min="4" max="4" width="5.875" style="2" customWidth="1"/>
    <col min="5" max="5" width="8.125" style="2" customWidth="1"/>
    <col min="6" max="6" width="4.875" style="2" customWidth="1"/>
    <col min="7" max="7" width="4.625" style="2" customWidth="1"/>
    <col min="8" max="8" width="6.50390625" style="2" customWidth="1"/>
    <col min="9" max="9" width="6.125" style="2" customWidth="1"/>
    <col min="10" max="10" width="7.625" style="2" customWidth="1"/>
    <col min="11" max="11" width="6.875" style="2" customWidth="1"/>
    <col min="12" max="12" width="6.75390625" style="6" customWidth="1"/>
    <col min="13" max="13" width="7.625" style="6" customWidth="1"/>
    <col min="14" max="14" width="6.75390625" style="6" customWidth="1"/>
    <col min="15" max="16" width="5.25390625" style="6" customWidth="1"/>
    <col min="17" max="17" width="5.625" style="6" customWidth="1"/>
    <col min="18" max="18" width="7.875" style="6" customWidth="1"/>
    <col min="19" max="19" width="5.75390625" style="6" customWidth="1"/>
    <col min="20" max="20" width="6.00390625" style="6" customWidth="1"/>
    <col min="21" max="21" width="5.50390625" style="6" customWidth="1"/>
    <col min="22" max="22" width="7.00390625" style="6" customWidth="1"/>
    <col min="23" max="16384" width="9.00390625" style="2" customWidth="1"/>
  </cols>
  <sheetData>
    <row r="1" spans="1:22" ht="66.75" customHeight="1">
      <c r="A1" s="493" t="s">
        <v>151</v>
      </c>
      <c r="B1" s="493"/>
      <c r="C1" s="493"/>
      <c r="D1" s="493"/>
      <c r="E1" s="542" t="s">
        <v>121</v>
      </c>
      <c r="F1" s="542"/>
      <c r="G1" s="542"/>
      <c r="H1" s="542"/>
      <c r="I1" s="542"/>
      <c r="J1" s="542"/>
      <c r="K1" s="542"/>
      <c r="L1" s="542"/>
      <c r="M1" s="542"/>
      <c r="N1" s="542"/>
      <c r="O1" s="542"/>
      <c r="P1" s="542"/>
      <c r="Q1" s="539" t="s">
        <v>150</v>
      </c>
      <c r="R1" s="540"/>
      <c r="S1" s="540"/>
      <c r="T1" s="540"/>
      <c r="U1" s="540"/>
      <c r="V1" s="540"/>
    </row>
    <row r="2" spans="1:22" ht="15.75" customHeight="1">
      <c r="A2" s="9"/>
      <c r="B2" s="11"/>
      <c r="C2" s="11"/>
      <c r="D2" s="11"/>
      <c r="E2" s="4"/>
      <c r="F2" s="4"/>
      <c r="G2" s="4"/>
      <c r="H2" s="14"/>
      <c r="I2" s="15">
        <f>COUNTBLANK(E9:V37)</f>
        <v>522</v>
      </c>
      <c r="J2" s="15">
        <f>COUNTA(E9:V37)</f>
        <v>0</v>
      </c>
      <c r="K2" s="15">
        <f>I2+J2</f>
        <v>522</v>
      </c>
      <c r="L2" s="16"/>
      <c r="M2" s="10"/>
      <c r="N2" s="10"/>
      <c r="O2" s="10"/>
      <c r="P2" s="10"/>
      <c r="Q2" s="541" t="s">
        <v>122</v>
      </c>
      <c r="R2" s="541"/>
      <c r="S2" s="541"/>
      <c r="T2" s="541"/>
      <c r="U2" s="541"/>
      <c r="V2" s="541"/>
    </row>
    <row r="3" spans="1:22" s="7" customFormat="1" ht="15.75" customHeight="1">
      <c r="A3" s="532" t="s">
        <v>21</v>
      </c>
      <c r="B3" s="533"/>
      <c r="C3" s="520" t="s">
        <v>132</v>
      </c>
      <c r="D3" s="523" t="s">
        <v>134</v>
      </c>
      <c r="E3" s="518" t="s">
        <v>4</v>
      </c>
      <c r="F3" s="519"/>
      <c r="G3" s="526" t="s">
        <v>36</v>
      </c>
      <c r="H3" s="515" t="s">
        <v>82</v>
      </c>
      <c r="I3" s="529" t="s">
        <v>37</v>
      </c>
      <c r="J3" s="530"/>
      <c r="K3" s="530"/>
      <c r="L3" s="530"/>
      <c r="M3" s="530"/>
      <c r="N3" s="530"/>
      <c r="O3" s="530"/>
      <c r="P3" s="530"/>
      <c r="Q3" s="530"/>
      <c r="R3" s="530"/>
      <c r="S3" s="530"/>
      <c r="T3" s="531"/>
      <c r="U3" s="526" t="s">
        <v>103</v>
      </c>
      <c r="V3" s="543" t="s">
        <v>108</v>
      </c>
    </row>
    <row r="4" spans="1:22" s="8" customFormat="1" ht="15.75" customHeight="1">
      <c r="A4" s="534"/>
      <c r="B4" s="535"/>
      <c r="C4" s="521"/>
      <c r="D4" s="524"/>
      <c r="E4" s="523" t="s">
        <v>137</v>
      </c>
      <c r="F4" s="523" t="s">
        <v>62</v>
      </c>
      <c r="G4" s="527"/>
      <c r="H4" s="516"/>
      <c r="I4" s="512" t="s">
        <v>37</v>
      </c>
      <c r="J4" s="518" t="s">
        <v>38</v>
      </c>
      <c r="K4" s="538"/>
      <c r="L4" s="538"/>
      <c r="M4" s="538"/>
      <c r="N4" s="538"/>
      <c r="O4" s="538"/>
      <c r="P4" s="538"/>
      <c r="Q4" s="519"/>
      <c r="R4" s="515" t="s">
        <v>139</v>
      </c>
      <c r="S4" s="512" t="s">
        <v>148</v>
      </c>
      <c r="T4" s="515" t="s">
        <v>81</v>
      </c>
      <c r="U4" s="527"/>
      <c r="V4" s="543"/>
    </row>
    <row r="5" spans="1:22" s="7" customFormat="1" ht="15.75" customHeight="1">
      <c r="A5" s="534"/>
      <c r="B5" s="535"/>
      <c r="C5" s="521"/>
      <c r="D5" s="524"/>
      <c r="E5" s="524"/>
      <c r="F5" s="524"/>
      <c r="G5" s="527"/>
      <c r="H5" s="516"/>
      <c r="I5" s="513"/>
      <c r="J5" s="512" t="s">
        <v>61</v>
      </c>
      <c r="K5" s="518" t="s">
        <v>75</v>
      </c>
      <c r="L5" s="538"/>
      <c r="M5" s="538"/>
      <c r="N5" s="538"/>
      <c r="O5" s="538"/>
      <c r="P5" s="538"/>
      <c r="Q5" s="519"/>
      <c r="R5" s="516"/>
      <c r="S5" s="513"/>
      <c r="T5" s="516"/>
      <c r="U5" s="527"/>
      <c r="V5" s="543"/>
    </row>
    <row r="6" spans="1:22" s="7" customFormat="1" ht="15.75" customHeight="1">
      <c r="A6" s="534"/>
      <c r="B6" s="535"/>
      <c r="C6" s="521"/>
      <c r="D6" s="524"/>
      <c r="E6" s="524"/>
      <c r="F6" s="524"/>
      <c r="G6" s="527"/>
      <c r="H6" s="516"/>
      <c r="I6" s="513"/>
      <c r="J6" s="513"/>
      <c r="K6" s="512" t="s">
        <v>96</v>
      </c>
      <c r="L6" s="518" t="s">
        <v>75</v>
      </c>
      <c r="M6" s="538"/>
      <c r="N6" s="519"/>
      <c r="O6" s="512" t="s">
        <v>42</v>
      </c>
      <c r="P6" s="512" t="s">
        <v>147</v>
      </c>
      <c r="Q6" s="512" t="s">
        <v>46</v>
      </c>
      <c r="R6" s="516"/>
      <c r="S6" s="513"/>
      <c r="T6" s="516"/>
      <c r="U6" s="527"/>
      <c r="V6" s="543"/>
    </row>
    <row r="7" spans="1:22" s="7" customFormat="1" ht="44.25" customHeight="1">
      <c r="A7" s="536"/>
      <c r="B7" s="537"/>
      <c r="C7" s="522"/>
      <c r="D7" s="525"/>
      <c r="E7" s="525"/>
      <c r="F7" s="525"/>
      <c r="G7" s="528"/>
      <c r="H7" s="517"/>
      <c r="I7" s="514"/>
      <c r="J7" s="514"/>
      <c r="K7" s="514"/>
      <c r="L7" s="19" t="s">
        <v>39</v>
      </c>
      <c r="M7" s="19" t="s">
        <v>40</v>
      </c>
      <c r="N7" s="19" t="s">
        <v>53</v>
      </c>
      <c r="O7" s="514"/>
      <c r="P7" s="514"/>
      <c r="Q7" s="514"/>
      <c r="R7" s="517"/>
      <c r="S7" s="514"/>
      <c r="T7" s="517"/>
      <c r="U7" s="528"/>
      <c r="V7" s="543"/>
    </row>
    <row r="8" spans="1:22" ht="14.25" customHeight="1">
      <c r="A8" s="518" t="s">
        <v>3</v>
      </c>
      <c r="B8" s="519"/>
      <c r="C8" s="19" t="s">
        <v>13</v>
      </c>
      <c r="D8" s="19" t="s">
        <v>14</v>
      </c>
      <c r="E8" s="19" t="s">
        <v>19</v>
      </c>
      <c r="F8" s="19" t="s">
        <v>22</v>
      </c>
      <c r="G8" s="19" t="s">
        <v>23</v>
      </c>
      <c r="H8" s="19" t="s">
        <v>24</v>
      </c>
      <c r="I8" s="19" t="s">
        <v>25</v>
      </c>
      <c r="J8" s="19" t="s">
        <v>26</v>
      </c>
      <c r="K8" s="19" t="s">
        <v>27</v>
      </c>
      <c r="L8" s="19" t="s">
        <v>29</v>
      </c>
      <c r="M8" s="19" t="s">
        <v>30</v>
      </c>
      <c r="N8" s="19" t="s">
        <v>104</v>
      </c>
      <c r="O8" s="19" t="s">
        <v>101</v>
      </c>
      <c r="P8" s="19" t="s">
        <v>105</v>
      </c>
      <c r="Q8" s="19" t="s">
        <v>106</v>
      </c>
      <c r="R8" s="19" t="s">
        <v>107</v>
      </c>
      <c r="S8" s="19" t="s">
        <v>118</v>
      </c>
      <c r="T8" s="19" t="s">
        <v>131</v>
      </c>
      <c r="U8" s="19" t="s">
        <v>133</v>
      </c>
      <c r="V8" s="19" t="s">
        <v>149</v>
      </c>
    </row>
    <row r="9" spans="1:22" ht="14.25" customHeight="1">
      <c r="A9" s="518" t="s">
        <v>10</v>
      </c>
      <c r="B9" s="519"/>
      <c r="C9" s="20"/>
      <c r="D9" s="20"/>
      <c r="E9" s="20"/>
      <c r="F9" s="20"/>
      <c r="G9" s="20"/>
      <c r="H9" s="20"/>
      <c r="I9" s="20"/>
      <c r="J9" s="20"/>
      <c r="K9" s="20"/>
      <c r="L9" s="20"/>
      <c r="M9" s="20"/>
      <c r="N9" s="20"/>
      <c r="O9" s="20"/>
      <c r="P9" s="20"/>
      <c r="Q9" s="20"/>
      <c r="R9" s="20"/>
      <c r="S9" s="20"/>
      <c r="T9" s="20"/>
      <c r="U9" s="20"/>
      <c r="V9" s="20"/>
    </row>
    <row r="10" spans="1:22" ht="14.25" customHeight="1">
      <c r="A10" s="19" t="s">
        <v>0</v>
      </c>
      <c r="B10" s="21" t="s">
        <v>89</v>
      </c>
      <c r="C10" s="20"/>
      <c r="D10" s="20"/>
      <c r="E10" s="20"/>
      <c r="F10" s="20"/>
      <c r="G10" s="20"/>
      <c r="H10" s="20"/>
      <c r="I10" s="20"/>
      <c r="J10" s="20"/>
      <c r="K10" s="20"/>
      <c r="L10" s="20"/>
      <c r="M10" s="20"/>
      <c r="N10" s="20"/>
      <c r="O10" s="20"/>
      <c r="P10" s="20"/>
      <c r="Q10" s="20"/>
      <c r="R10" s="20"/>
      <c r="S10" s="20"/>
      <c r="T10" s="20"/>
      <c r="U10" s="20"/>
      <c r="V10" s="20"/>
    </row>
    <row r="11" spans="1:22" ht="14.25" customHeight="1">
      <c r="A11" s="22" t="s">
        <v>13</v>
      </c>
      <c r="B11" s="23" t="s">
        <v>31</v>
      </c>
      <c r="C11" s="20"/>
      <c r="D11" s="20"/>
      <c r="E11" s="20"/>
      <c r="F11" s="20"/>
      <c r="G11" s="20"/>
      <c r="H11" s="20"/>
      <c r="I11" s="20"/>
      <c r="J11" s="20"/>
      <c r="K11" s="20"/>
      <c r="L11" s="20"/>
      <c r="M11" s="20"/>
      <c r="N11" s="20"/>
      <c r="O11" s="20"/>
      <c r="P11" s="20"/>
      <c r="Q11" s="20"/>
      <c r="R11" s="20"/>
      <c r="S11" s="20"/>
      <c r="T11" s="20"/>
      <c r="U11" s="20"/>
      <c r="V11" s="20"/>
    </row>
    <row r="12" spans="1:22" ht="14.25" customHeight="1">
      <c r="A12" s="22" t="s">
        <v>14</v>
      </c>
      <c r="B12" s="24" t="s">
        <v>33</v>
      </c>
      <c r="C12" s="20"/>
      <c r="D12" s="20"/>
      <c r="E12" s="20"/>
      <c r="F12" s="20"/>
      <c r="G12" s="20"/>
      <c r="H12" s="20"/>
      <c r="I12" s="20"/>
      <c r="J12" s="20"/>
      <c r="K12" s="20"/>
      <c r="L12" s="20"/>
      <c r="M12" s="20"/>
      <c r="N12" s="20"/>
      <c r="O12" s="20"/>
      <c r="P12" s="20"/>
      <c r="Q12" s="20"/>
      <c r="R12" s="20"/>
      <c r="S12" s="20"/>
      <c r="T12" s="20"/>
      <c r="U12" s="20"/>
      <c r="V12" s="20"/>
    </row>
    <row r="13" spans="1:22" ht="14.25" customHeight="1">
      <c r="A13" s="22" t="s">
        <v>19</v>
      </c>
      <c r="B13" s="25" t="s">
        <v>141</v>
      </c>
      <c r="C13" s="20"/>
      <c r="D13" s="20"/>
      <c r="E13" s="20"/>
      <c r="F13" s="20"/>
      <c r="G13" s="20"/>
      <c r="H13" s="20"/>
      <c r="I13" s="20"/>
      <c r="J13" s="20"/>
      <c r="K13" s="20"/>
      <c r="L13" s="20"/>
      <c r="M13" s="20"/>
      <c r="N13" s="20"/>
      <c r="O13" s="20"/>
      <c r="P13" s="20"/>
      <c r="Q13" s="20"/>
      <c r="R13" s="20"/>
      <c r="S13" s="20"/>
      <c r="T13" s="20"/>
      <c r="U13" s="20"/>
      <c r="V13" s="20"/>
    </row>
    <row r="14" spans="1:22" ht="15.75">
      <c r="A14" s="22" t="s">
        <v>22</v>
      </c>
      <c r="B14" s="23" t="s">
        <v>145</v>
      </c>
      <c r="C14" s="20"/>
      <c r="D14" s="20"/>
      <c r="E14" s="20"/>
      <c r="F14" s="20"/>
      <c r="G14" s="20"/>
      <c r="H14" s="20"/>
      <c r="I14" s="20"/>
      <c r="J14" s="20"/>
      <c r="K14" s="20"/>
      <c r="L14" s="20"/>
      <c r="M14" s="20"/>
      <c r="N14" s="20"/>
      <c r="O14" s="20"/>
      <c r="P14" s="20"/>
      <c r="Q14" s="20"/>
      <c r="R14" s="20"/>
      <c r="S14" s="20"/>
      <c r="T14" s="20"/>
      <c r="U14" s="20"/>
      <c r="V14" s="27"/>
    </row>
    <row r="15" spans="1:22" ht="17.25" customHeight="1">
      <c r="A15" s="22" t="s">
        <v>23</v>
      </c>
      <c r="B15" s="26" t="s">
        <v>144</v>
      </c>
      <c r="C15" s="20"/>
      <c r="D15" s="20"/>
      <c r="E15" s="20"/>
      <c r="F15" s="20"/>
      <c r="G15" s="20"/>
      <c r="H15" s="20"/>
      <c r="I15" s="20"/>
      <c r="J15" s="20"/>
      <c r="K15" s="20"/>
      <c r="L15" s="20"/>
      <c r="M15" s="20"/>
      <c r="N15" s="20"/>
      <c r="O15" s="20"/>
      <c r="P15" s="20"/>
      <c r="Q15" s="20"/>
      <c r="R15" s="20"/>
      <c r="S15" s="20"/>
      <c r="T15" s="20"/>
      <c r="U15" s="20"/>
      <c r="V15" s="20"/>
    </row>
    <row r="16" spans="1:22" ht="17.25" customHeight="1">
      <c r="A16" s="22" t="s">
        <v>24</v>
      </c>
      <c r="B16" s="26" t="s">
        <v>146</v>
      </c>
      <c r="C16" s="20"/>
      <c r="D16" s="20"/>
      <c r="E16" s="20"/>
      <c r="F16" s="20"/>
      <c r="G16" s="20"/>
      <c r="H16" s="20"/>
      <c r="I16" s="20"/>
      <c r="J16" s="20"/>
      <c r="K16" s="20"/>
      <c r="L16" s="20"/>
      <c r="M16" s="20"/>
      <c r="N16" s="20"/>
      <c r="O16" s="20"/>
      <c r="P16" s="20"/>
      <c r="Q16" s="20"/>
      <c r="R16" s="20"/>
      <c r="S16" s="20"/>
      <c r="T16" s="20"/>
      <c r="U16" s="20"/>
      <c r="V16" s="20"/>
    </row>
    <row r="17" spans="1:22" ht="14.25" customHeight="1">
      <c r="A17" s="22" t="s">
        <v>25</v>
      </c>
      <c r="B17" s="23" t="s">
        <v>129</v>
      </c>
      <c r="C17" s="20"/>
      <c r="D17" s="20"/>
      <c r="E17" s="20"/>
      <c r="F17" s="20"/>
      <c r="G17" s="20"/>
      <c r="H17" s="20"/>
      <c r="I17" s="20"/>
      <c r="J17" s="20"/>
      <c r="K17" s="20"/>
      <c r="L17" s="20"/>
      <c r="M17" s="20"/>
      <c r="N17" s="20"/>
      <c r="O17" s="20"/>
      <c r="P17" s="20"/>
      <c r="Q17" s="20"/>
      <c r="R17" s="20"/>
      <c r="S17" s="20"/>
      <c r="T17" s="20"/>
      <c r="U17" s="20"/>
      <c r="V17" s="20"/>
    </row>
    <row r="18" spans="1:22" ht="14.25" customHeight="1">
      <c r="A18" s="22" t="s">
        <v>26</v>
      </c>
      <c r="B18" s="23" t="s">
        <v>32</v>
      </c>
      <c r="C18" s="20"/>
      <c r="D18" s="20"/>
      <c r="E18" s="20"/>
      <c r="F18" s="20"/>
      <c r="G18" s="20"/>
      <c r="H18" s="20"/>
      <c r="I18" s="20"/>
      <c r="J18" s="20"/>
      <c r="K18" s="20"/>
      <c r="L18" s="20"/>
      <c r="M18" s="20"/>
      <c r="N18" s="20"/>
      <c r="O18" s="20"/>
      <c r="P18" s="20"/>
      <c r="Q18" s="20"/>
      <c r="R18" s="20"/>
      <c r="S18" s="20"/>
      <c r="T18" s="20"/>
      <c r="U18" s="20"/>
      <c r="V18" s="20"/>
    </row>
    <row r="19" spans="1:22" ht="14.25" customHeight="1">
      <c r="A19" s="22" t="s">
        <v>27</v>
      </c>
      <c r="B19" s="23" t="s">
        <v>34</v>
      </c>
      <c r="C19" s="20"/>
      <c r="D19" s="20"/>
      <c r="E19" s="20"/>
      <c r="F19" s="20"/>
      <c r="G19" s="20"/>
      <c r="H19" s="20"/>
      <c r="I19" s="20"/>
      <c r="J19" s="20"/>
      <c r="K19" s="20"/>
      <c r="L19" s="20"/>
      <c r="M19" s="20"/>
      <c r="N19" s="20"/>
      <c r="O19" s="20"/>
      <c r="P19" s="20"/>
      <c r="Q19" s="20"/>
      <c r="R19" s="20"/>
      <c r="S19" s="20"/>
      <c r="T19" s="20"/>
      <c r="U19" s="20"/>
      <c r="V19" s="20"/>
    </row>
    <row r="20" spans="1:22" ht="14.25" customHeight="1">
      <c r="A20" s="22" t="s">
        <v>29</v>
      </c>
      <c r="B20" s="23" t="s">
        <v>35</v>
      </c>
      <c r="C20" s="20"/>
      <c r="D20" s="20"/>
      <c r="E20" s="20"/>
      <c r="F20" s="20"/>
      <c r="G20" s="20"/>
      <c r="H20" s="20"/>
      <c r="I20" s="20"/>
      <c r="J20" s="20"/>
      <c r="K20" s="20"/>
      <c r="L20" s="20"/>
      <c r="M20" s="20"/>
      <c r="N20" s="20"/>
      <c r="O20" s="20"/>
      <c r="P20" s="20"/>
      <c r="Q20" s="20"/>
      <c r="R20" s="20"/>
      <c r="S20" s="20"/>
      <c r="T20" s="20"/>
      <c r="U20" s="20"/>
      <c r="V20" s="20"/>
    </row>
    <row r="21" spans="1:22" ht="14.25" customHeight="1">
      <c r="A21" s="22" t="s">
        <v>30</v>
      </c>
      <c r="B21" s="23" t="s">
        <v>143</v>
      </c>
      <c r="C21" s="20"/>
      <c r="D21" s="20"/>
      <c r="E21" s="20"/>
      <c r="F21" s="20"/>
      <c r="G21" s="20"/>
      <c r="H21" s="20"/>
      <c r="I21" s="20"/>
      <c r="J21" s="20"/>
      <c r="K21" s="20"/>
      <c r="L21" s="20"/>
      <c r="M21" s="20"/>
      <c r="N21" s="20"/>
      <c r="O21" s="20"/>
      <c r="P21" s="20"/>
      <c r="Q21" s="20"/>
      <c r="R21" s="20"/>
      <c r="S21" s="20"/>
      <c r="T21" s="20"/>
      <c r="U21" s="20"/>
      <c r="V21" s="20"/>
    </row>
    <row r="22" spans="1:22" ht="14.25" customHeight="1">
      <c r="A22" s="22" t="s">
        <v>104</v>
      </c>
      <c r="B22" s="23" t="s">
        <v>142</v>
      </c>
      <c r="C22" s="20"/>
      <c r="D22" s="20"/>
      <c r="E22" s="20"/>
      <c r="F22" s="20"/>
      <c r="G22" s="20"/>
      <c r="H22" s="20"/>
      <c r="I22" s="20"/>
      <c r="J22" s="20"/>
      <c r="K22" s="20"/>
      <c r="L22" s="20"/>
      <c r="M22" s="20"/>
      <c r="N22" s="20"/>
      <c r="O22" s="20"/>
      <c r="P22" s="20"/>
      <c r="Q22" s="20"/>
      <c r="R22" s="20"/>
      <c r="S22" s="20"/>
      <c r="T22" s="20"/>
      <c r="U22" s="20"/>
      <c r="V22" s="20"/>
    </row>
    <row r="23" spans="1:22" ht="14.25" customHeight="1">
      <c r="A23" s="22" t="s">
        <v>101</v>
      </c>
      <c r="B23" s="23" t="s">
        <v>102</v>
      </c>
      <c r="C23" s="20"/>
      <c r="D23" s="20"/>
      <c r="E23" s="20"/>
      <c r="F23" s="20"/>
      <c r="G23" s="20"/>
      <c r="H23" s="20"/>
      <c r="I23" s="20"/>
      <c r="J23" s="20"/>
      <c r="K23" s="20"/>
      <c r="L23" s="20"/>
      <c r="M23" s="20"/>
      <c r="N23" s="20"/>
      <c r="O23" s="20"/>
      <c r="P23" s="20"/>
      <c r="Q23" s="20"/>
      <c r="R23" s="20"/>
      <c r="S23" s="20"/>
      <c r="T23" s="20"/>
      <c r="U23" s="20"/>
      <c r="V23" s="20"/>
    </row>
    <row r="24" spans="1:22" ht="14.25" customHeight="1">
      <c r="A24" s="19" t="s">
        <v>1</v>
      </c>
      <c r="B24" s="21" t="s">
        <v>90</v>
      </c>
      <c r="C24" s="20"/>
      <c r="D24" s="20"/>
      <c r="E24" s="20"/>
      <c r="F24" s="20"/>
      <c r="G24" s="20"/>
      <c r="H24" s="20"/>
      <c r="I24" s="20"/>
      <c r="J24" s="20"/>
      <c r="K24" s="20"/>
      <c r="L24" s="20"/>
      <c r="M24" s="20"/>
      <c r="N24" s="20"/>
      <c r="O24" s="20"/>
      <c r="P24" s="20"/>
      <c r="Q24" s="20"/>
      <c r="R24" s="20"/>
      <c r="S24" s="20"/>
      <c r="T24" s="20"/>
      <c r="U24" s="20"/>
      <c r="V24" s="20"/>
    </row>
    <row r="25" spans="1:22" ht="14.25" customHeight="1">
      <c r="A25" s="22" t="s">
        <v>13</v>
      </c>
      <c r="B25" s="23" t="s">
        <v>31</v>
      </c>
      <c r="C25" s="20"/>
      <c r="D25" s="20"/>
      <c r="E25" s="20"/>
      <c r="F25" s="20"/>
      <c r="G25" s="20"/>
      <c r="H25" s="20"/>
      <c r="I25" s="20"/>
      <c r="J25" s="20"/>
      <c r="K25" s="20"/>
      <c r="L25" s="20"/>
      <c r="M25" s="20"/>
      <c r="N25" s="20"/>
      <c r="O25" s="20"/>
      <c r="P25" s="20"/>
      <c r="Q25" s="20"/>
      <c r="R25" s="20"/>
      <c r="S25" s="20"/>
      <c r="T25" s="20"/>
      <c r="U25" s="20"/>
      <c r="V25" s="20"/>
    </row>
    <row r="26" spans="1:22" ht="14.25" customHeight="1">
      <c r="A26" s="22" t="s">
        <v>14</v>
      </c>
      <c r="B26" s="24" t="s">
        <v>33</v>
      </c>
      <c r="C26" s="20"/>
      <c r="D26" s="20"/>
      <c r="E26" s="20"/>
      <c r="F26" s="20"/>
      <c r="G26" s="20"/>
      <c r="H26" s="20"/>
      <c r="I26" s="20"/>
      <c r="J26" s="20"/>
      <c r="K26" s="20"/>
      <c r="L26" s="20"/>
      <c r="M26" s="20"/>
      <c r="N26" s="20"/>
      <c r="O26" s="20"/>
      <c r="P26" s="20"/>
      <c r="Q26" s="20"/>
      <c r="R26" s="20"/>
      <c r="S26" s="20"/>
      <c r="T26" s="20"/>
      <c r="U26" s="20"/>
      <c r="V26" s="20"/>
    </row>
    <row r="27" spans="1:22" ht="14.25" customHeight="1">
      <c r="A27" s="22" t="s">
        <v>19</v>
      </c>
      <c r="B27" s="25" t="s">
        <v>141</v>
      </c>
      <c r="C27" s="20"/>
      <c r="D27" s="20"/>
      <c r="E27" s="20"/>
      <c r="F27" s="20"/>
      <c r="G27" s="20"/>
      <c r="H27" s="20"/>
      <c r="I27" s="20"/>
      <c r="J27" s="20"/>
      <c r="K27" s="20"/>
      <c r="L27" s="20"/>
      <c r="M27" s="20"/>
      <c r="N27" s="20"/>
      <c r="O27" s="20"/>
      <c r="P27" s="20"/>
      <c r="Q27" s="20"/>
      <c r="R27" s="20"/>
      <c r="S27" s="20"/>
      <c r="T27" s="20"/>
      <c r="U27" s="20"/>
      <c r="V27" s="20"/>
    </row>
    <row r="28" spans="1:22" ht="14.25" customHeight="1">
      <c r="A28" s="22" t="s">
        <v>22</v>
      </c>
      <c r="B28" s="23" t="s">
        <v>145</v>
      </c>
      <c r="C28" s="20"/>
      <c r="D28" s="20"/>
      <c r="E28" s="20"/>
      <c r="F28" s="20"/>
      <c r="G28" s="20"/>
      <c r="H28" s="20"/>
      <c r="I28" s="20"/>
      <c r="J28" s="20"/>
      <c r="K28" s="20"/>
      <c r="L28" s="20"/>
      <c r="M28" s="20"/>
      <c r="N28" s="20"/>
      <c r="O28" s="20"/>
      <c r="P28" s="20"/>
      <c r="Q28" s="20"/>
      <c r="R28" s="20"/>
      <c r="S28" s="20"/>
      <c r="T28" s="20"/>
      <c r="U28" s="20"/>
      <c r="V28" s="20"/>
    </row>
    <row r="29" spans="1:22" ht="15.75">
      <c r="A29" s="22" t="s">
        <v>23</v>
      </c>
      <c r="B29" s="26" t="s">
        <v>144</v>
      </c>
      <c r="C29" s="20"/>
      <c r="D29" s="20"/>
      <c r="E29" s="20"/>
      <c r="F29" s="20"/>
      <c r="G29" s="20"/>
      <c r="H29" s="20"/>
      <c r="I29" s="20"/>
      <c r="J29" s="20"/>
      <c r="K29" s="20"/>
      <c r="L29" s="20"/>
      <c r="M29" s="20"/>
      <c r="N29" s="20"/>
      <c r="O29" s="20"/>
      <c r="P29" s="20"/>
      <c r="Q29" s="20"/>
      <c r="R29" s="20"/>
      <c r="S29" s="20"/>
      <c r="T29" s="20"/>
      <c r="U29" s="20"/>
      <c r="V29" s="27"/>
    </row>
    <row r="30" spans="1:22" ht="14.25" customHeight="1">
      <c r="A30" s="22" t="s">
        <v>24</v>
      </c>
      <c r="B30" s="23" t="s">
        <v>128</v>
      </c>
      <c r="C30" s="20"/>
      <c r="D30" s="20"/>
      <c r="E30" s="20"/>
      <c r="F30" s="20"/>
      <c r="G30" s="20"/>
      <c r="H30" s="20"/>
      <c r="I30" s="20"/>
      <c r="J30" s="20"/>
      <c r="K30" s="20"/>
      <c r="L30" s="20"/>
      <c r="M30" s="20"/>
      <c r="N30" s="20"/>
      <c r="O30" s="20"/>
      <c r="P30" s="20"/>
      <c r="Q30" s="20"/>
      <c r="R30" s="20"/>
      <c r="S30" s="20"/>
      <c r="T30" s="20"/>
      <c r="U30" s="20"/>
      <c r="V30" s="20"/>
    </row>
    <row r="31" spans="1:22" ht="14.25" customHeight="1">
      <c r="A31" s="22" t="s">
        <v>25</v>
      </c>
      <c r="B31" s="23" t="s">
        <v>129</v>
      </c>
      <c r="C31" s="20"/>
      <c r="D31" s="20"/>
      <c r="E31" s="20"/>
      <c r="F31" s="20"/>
      <c r="G31" s="20"/>
      <c r="H31" s="20"/>
      <c r="I31" s="20"/>
      <c r="J31" s="20"/>
      <c r="K31" s="20"/>
      <c r="L31" s="20"/>
      <c r="M31" s="20"/>
      <c r="N31" s="20"/>
      <c r="O31" s="20"/>
      <c r="P31" s="20"/>
      <c r="Q31" s="20"/>
      <c r="R31" s="20"/>
      <c r="S31" s="20"/>
      <c r="T31" s="20"/>
      <c r="U31" s="20"/>
      <c r="V31" s="20"/>
    </row>
    <row r="32" spans="1:22" ht="14.25" customHeight="1">
      <c r="A32" s="22" t="s">
        <v>26</v>
      </c>
      <c r="B32" s="23" t="s">
        <v>32</v>
      </c>
      <c r="C32" s="20"/>
      <c r="D32" s="20"/>
      <c r="E32" s="20"/>
      <c r="F32" s="20"/>
      <c r="G32" s="20"/>
      <c r="H32" s="20"/>
      <c r="I32" s="20"/>
      <c r="J32" s="20"/>
      <c r="K32" s="20"/>
      <c r="L32" s="20"/>
      <c r="M32" s="20"/>
      <c r="N32" s="20"/>
      <c r="O32" s="20"/>
      <c r="P32" s="20"/>
      <c r="Q32" s="20"/>
      <c r="R32" s="20"/>
      <c r="S32" s="20"/>
      <c r="T32" s="20"/>
      <c r="U32" s="20"/>
      <c r="V32" s="20"/>
    </row>
    <row r="33" spans="1:22" ht="14.25" customHeight="1">
      <c r="A33" s="22" t="s">
        <v>27</v>
      </c>
      <c r="B33" s="23" t="s">
        <v>34</v>
      </c>
      <c r="C33" s="20"/>
      <c r="D33" s="20"/>
      <c r="E33" s="20"/>
      <c r="F33" s="20"/>
      <c r="G33" s="20"/>
      <c r="H33" s="20"/>
      <c r="I33" s="20"/>
      <c r="J33" s="20"/>
      <c r="K33" s="20"/>
      <c r="L33" s="20"/>
      <c r="M33" s="20"/>
      <c r="N33" s="20"/>
      <c r="O33" s="20"/>
      <c r="P33" s="20"/>
      <c r="Q33" s="20"/>
      <c r="R33" s="20"/>
      <c r="S33" s="20"/>
      <c r="T33" s="20"/>
      <c r="U33" s="20"/>
      <c r="V33" s="20"/>
    </row>
    <row r="34" spans="1:22" ht="14.25" customHeight="1">
      <c r="A34" s="22" t="s">
        <v>29</v>
      </c>
      <c r="B34" s="23" t="s">
        <v>35</v>
      </c>
      <c r="C34" s="20"/>
      <c r="D34" s="20"/>
      <c r="E34" s="20"/>
      <c r="F34" s="20"/>
      <c r="G34" s="20"/>
      <c r="H34" s="20"/>
      <c r="I34" s="20"/>
      <c r="J34" s="20"/>
      <c r="K34" s="20"/>
      <c r="L34" s="20"/>
      <c r="M34" s="20"/>
      <c r="N34" s="20"/>
      <c r="O34" s="20"/>
      <c r="P34" s="20"/>
      <c r="Q34" s="20"/>
      <c r="R34" s="20"/>
      <c r="S34" s="20"/>
      <c r="T34" s="20"/>
      <c r="U34" s="20"/>
      <c r="V34" s="20"/>
    </row>
    <row r="35" spans="1:22" ht="14.25" customHeight="1">
      <c r="A35" s="22" t="s">
        <v>30</v>
      </c>
      <c r="B35" s="23" t="s">
        <v>143</v>
      </c>
      <c r="C35" s="20"/>
      <c r="D35" s="20"/>
      <c r="E35" s="20"/>
      <c r="F35" s="20"/>
      <c r="G35" s="20"/>
      <c r="H35" s="20"/>
      <c r="I35" s="20"/>
      <c r="J35" s="20"/>
      <c r="K35" s="20"/>
      <c r="L35" s="20"/>
      <c r="M35" s="20"/>
      <c r="N35" s="20"/>
      <c r="O35" s="20"/>
      <c r="P35" s="20"/>
      <c r="Q35" s="20"/>
      <c r="R35" s="20"/>
      <c r="S35" s="20"/>
      <c r="T35" s="20"/>
      <c r="U35" s="20"/>
      <c r="V35" s="20"/>
    </row>
    <row r="36" spans="1:22" ht="14.25" customHeight="1">
      <c r="A36" s="22" t="s">
        <v>104</v>
      </c>
      <c r="B36" s="23" t="s">
        <v>142</v>
      </c>
      <c r="C36" s="20"/>
      <c r="D36" s="20"/>
      <c r="E36" s="20"/>
      <c r="F36" s="20"/>
      <c r="G36" s="20"/>
      <c r="H36" s="20"/>
      <c r="I36" s="20"/>
      <c r="J36" s="20"/>
      <c r="K36" s="20"/>
      <c r="L36" s="20"/>
      <c r="M36" s="20"/>
      <c r="N36" s="20"/>
      <c r="O36" s="20"/>
      <c r="P36" s="20"/>
      <c r="Q36" s="20"/>
      <c r="R36" s="20"/>
      <c r="S36" s="20"/>
      <c r="T36" s="20"/>
      <c r="U36" s="20"/>
      <c r="V36" s="20"/>
    </row>
    <row r="37" spans="1:22" ht="14.25" customHeight="1">
      <c r="A37" s="22" t="s">
        <v>101</v>
      </c>
      <c r="B37" s="23" t="s">
        <v>102</v>
      </c>
      <c r="C37" s="20"/>
      <c r="D37" s="20"/>
      <c r="E37" s="20"/>
      <c r="F37" s="20"/>
      <c r="G37" s="20"/>
      <c r="H37" s="20"/>
      <c r="I37" s="20"/>
      <c r="J37" s="20"/>
      <c r="K37" s="20"/>
      <c r="L37" s="20"/>
      <c r="M37" s="20"/>
      <c r="N37" s="20"/>
      <c r="O37" s="20"/>
      <c r="P37" s="20"/>
      <c r="Q37" s="20"/>
      <c r="R37" s="20"/>
      <c r="S37" s="20"/>
      <c r="T37" s="20"/>
      <c r="U37" s="20"/>
      <c r="V37" s="20"/>
    </row>
    <row r="38" spans="1:22" s="3" customFormat="1" ht="45.75" customHeight="1">
      <c r="A38" s="544" t="s">
        <v>119</v>
      </c>
      <c r="B38" s="544"/>
      <c r="C38" s="544"/>
      <c r="D38" s="544"/>
      <c r="E38" s="544"/>
      <c r="F38" s="544"/>
      <c r="G38" s="544"/>
      <c r="H38" s="544"/>
      <c r="I38" s="5"/>
      <c r="J38" s="5"/>
      <c r="K38" s="5"/>
      <c r="L38" s="5"/>
      <c r="M38" s="5"/>
      <c r="O38" s="546" t="s">
        <v>127</v>
      </c>
      <c r="P38" s="546"/>
      <c r="Q38" s="546"/>
      <c r="R38" s="546"/>
      <c r="S38" s="546"/>
      <c r="T38" s="546"/>
      <c r="U38" s="546"/>
      <c r="V38" s="546"/>
    </row>
    <row r="39" spans="1:22" ht="15.75">
      <c r="A39" s="545"/>
      <c r="B39" s="545"/>
      <c r="C39" s="545"/>
      <c r="D39" s="545"/>
      <c r="E39" s="545"/>
      <c r="F39" s="545"/>
      <c r="G39" s="545"/>
      <c r="H39" s="545"/>
      <c r="O39" s="547"/>
      <c r="P39" s="547"/>
      <c r="Q39" s="547"/>
      <c r="R39" s="547"/>
      <c r="S39" s="547"/>
      <c r="T39" s="547"/>
      <c r="U39" s="547"/>
      <c r="V39" s="547"/>
    </row>
  </sheetData>
  <sheetProtection/>
  <mergeCells count="31">
    <mergeCell ref="L6:N6"/>
    <mergeCell ref="E1:P1"/>
    <mergeCell ref="K6:K7"/>
    <mergeCell ref="V3:V7"/>
    <mergeCell ref="A38:H39"/>
    <mergeCell ref="O38:V39"/>
    <mergeCell ref="U3:U7"/>
    <mergeCell ref="J5:J7"/>
    <mergeCell ref="F4:F7"/>
    <mergeCell ref="A9:B9"/>
    <mergeCell ref="A8:B8"/>
    <mergeCell ref="I3:T3"/>
    <mergeCell ref="A3:B7"/>
    <mergeCell ref="K5:Q5"/>
    <mergeCell ref="Q1:V1"/>
    <mergeCell ref="T4:T7"/>
    <mergeCell ref="Q2:V2"/>
    <mergeCell ref="E4:E7"/>
    <mergeCell ref="R4:R7"/>
    <mergeCell ref="O6:O7"/>
    <mergeCell ref="J4:Q4"/>
    <mergeCell ref="S4:S7"/>
    <mergeCell ref="H3:H7"/>
    <mergeCell ref="E3:F3"/>
    <mergeCell ref="A1:D1"/>
    <mergeCell ref="I4:I7"/>
    <mergeCell ref="P6:P7"/>
    <mergeCell ref="Q6:Q7"/>
    <mergeCell ref="C3:C7"/>
    <mergeCell ref="D3:D7"/>
    <mergeCell ref="G3:G7"/>
  </mergeCells>
  <printOptions/>
  <pageMargins left="0.1968503937007874" right="0.1968503937007874" top="0.1968503937007874" bottom="0" header="0.1968503937007874" footer="0.1968503937007874"/>
  <pageSetup horizontalDpi="600" verticalDpi="600" orientation="landscape" paperSize="9" scale="84" r:id="rId2"/>
  <drawing r:id="rId1"/>
</worksheet>
</file>

<file path=xl/worksheets/sheet6.xml><?xml version="1.0" encoding="utf-8"?>
<worksheet xmlns="http://schemas.openxmlformats.org/spreadsheetml/2006/main" xmlns:r="http://schemas.openxmlformats.org/officeDocument/2006/relationships">
  <sheetPr>
    <tabColor rgb="FFFFFF00"/>
  </sheetPr>
  <dimension ref="A1:I36"/>
  <sheetViews>
    <sheetView view="pageBreakPreview" zoomScale="85" zoomScaleNormal="90" zoomScaleSheetLayoutView="85" zoomScalePageLayoutView="0" workbookViewId="0" topLeftCell="A1">
      <selection activeCell="A1" sqref="A1:IV16384"/>
    </sheetView>
  </sheetViews>
  <sheetFormatPr defaultColWidth="9.00390625" defaultRowHeight="15.75"/>
  <cols>
    <col min="1" max="1" width="7.25390625" style="4" customWidth="1"/>
    <col min="2" max="2" width="58.875" style="4" customWidth="1"/>
    <col min="3" max="3" width="16.875" style="4" customWidth="1"/>
    <col min="4" max="4" width="16.375" style="4" customWidth="1"/>
    <col min="5" max="9" width="9.00390625" style="194" customWidth="1"/>
    <col min="10" max="16384" width="9.00390625" style="4" customWidth="1"/>
  </cols>
  <sheetData>
    <row r="1" spans="1:9" s="274" customFormat="1" ht="50.25" customHeight="1">
      <c r="A1" s="548" t="s">
        <v>100</v>
      </c>
      <c r="B1" s="549"/>
      <c r="C1" s="549"/>
      <c r="D1" s="549"/>
      <c r="E1" s="273"/>
      <c r="F1" s="273"/>
      <c r="G1" s="273"/>
      <c r="H1" s="273"/>
      <c r="I1" s="273"/>
    </row>
    <row r="2" spans="1:9" s="276" customFormat="1" ht="39.75" customHeight="1">
      <c r="A2" s="550" t="s">
        <v>20</v>
      </c>
      <c r="B2" s="551"/>
      <c r="C2" s="251" t="s">
        <v>88</v>
      </c>
      <c r="D2" s="251" t="s">
        <v>91</v>
      </c>
      <c r="E2" s="275"/>
      <c r="F2" s="275"/>
      <c r="G2" s="275"/>
      <c r="H2" s="275"/>
      <c r="I2" s="275"/>
    </row>
    <row r="3" spans="1:4" ht="21" customHeight="1">
      <c r="A3" s="277" t="s">
        <v>13</v>
      </c>
      <c r="B3" s="278" t="s">
        <v>87</v>
      </c>
      <c r="C3" s="279">
        <v>264851</v>
      </c>
      <c r="D3" s="204">
        <v>16504300</v>
      </c>
    </row>
    <row r="4" spans="1:9" s="66" customFormat="1" ht="21" customHeight="1">
      <c r="A4" s="202" t="s">
        <v>15</v>
      </c>
      <c r="B4" s="203" t="s">
        <v>312</v>
      </c>
      <c r="C4" s="204">
        <v>42794</v>
      </c>
      <c r="D4" s="204">
        <v>426944</v>
      </c>
      <c r="E4" s="280"/>
      <c r="F4" s="280"/>
      <c r="G4" s="280"/>
      <c r="H4" s="280"/>
      <c r="I4" s="280"/>
    </row>
    <row r="5" spans="1:9" s="66" customFormat="1" ht="21" customHeight="1">
      <c r="A5" s="202" t="s">
        <v>16</v>
      </c>
      <c r="B5" s="203" t="s">
        <v>313</v>
      </c>
      <c r="C5" s="204">
        <v>1542</v>
      </c>
      <c r="D5" s="204">
        <v>0</v>
      </c>
      <c r="E5" s="280"/>
      <c r="F5" s="280"/>
      <c r="G5" s="280"/>
      <c r="H5" s="280"/>
      <c r="I5" s="280"/>
    </row>
    <row r="6" spans="1:9" s="66" customFormat="1" ht="21" customHeight="1">
      <c r="A6" s="202" t="s">
        <v>41</v>
      </c>
      <c r="B6" s="203" t="s">
        <v>314</v>
      </c>
      <c r="C6" s="204">
        <v>0</v>
      </c>
      <c r="D6" s="204">
        <v>16024904</v>
      </c>
      <c r="E6" s="280"/>
      <c r="F6" s="280"/>
      <c r="G6" s="280"/>
      <c r="H6" s="280"/>
      <c r="I6" s="280"/>
    </row>
    <row r="7" spans="1:9" s="282" customFormat="1" ht="21" customHeight="1">
      <c r="A7" s="202" t="s">
        <v>43</v>
      </c>
      <c r="B7" s="203" t="s">
        <v>315</v>
      </c>
      <c r="C7" s="204">
        <v>179218</v>
      </c>
      <c r="D7" s="204">
        <v>52452</v>
      </c>
      <c r="E7" s="281"/>
      <c r="F7" s="281"/>
      <c r="G7" s="281"/>
      <c r="H7" s="281"/>
      <c r="I7" s="281"/>
    </row>
    <row r="8" spans="1:9" s="66" customFormat="1" ht="21" customHeight="1">
      <c r="A8" s="202" t="s">
        <v>44</v>
      </c>
      <c r="B8" s="203" t="s">
        <v>316</v>
      </c>
      <c r="C8" s="204">
        <v>300</v>
      </c>
      <c r="D8" s="204">
        <v>0</v>
      </c>
      <c r="E8" s="280"/>
      <c r="F8" s="280"/>
      <c r="G8" s="280"/>
      <c r="H8" s="280"/>
      <c r="I8" s="280"/>
    </row>
    <row r="9" spans="1:9" s="66" customFormat="1" ht="21" customHeight="1">
      <c r="A9" s="202" t="s">
        <v>77</v>
      </c>
      <c r="B9" s="203" t="s">
        <v>317</v>
      </c>
      <c r="C9" s="204">
        <v>40997</v>
      </c>
      <c r="D9" s="204">
        <v>0</v>
      </c>
      <c r="E9" s="280"/>
      <c r="F9" s="280"/>
      <c r="G9" s="280"/>
      <c r="H9" s="280"/>
      <c r="I9" s="280"/>
    </row>
    <row r="10" spans="1:9" s="66" customFormat="1" ht="21" customHeight="1">
      <c r="A10" s="202" t="s">
        <v>80</v>
      </c>
      <c r="B10" s="203" t="s">
        <v>318</v>
      </c>
      <c r="C10" s="204">
        <v>0</v>
      </c>
      <c r="D10" s="204">
        <v>0</v>
      </c>
      <c r="E10" s="280"/>
      <c r="F10" s="280"/>
      <c r="G10" s="280"/>
      <c r="H10" s="280"/>
      <c r="I10" s="280"/>
    </row>
    <row r="11" spans="1:9" s="66" customFormat="1" ht="21" customHeight="1">
      <c r="A11" s="202" t="s">
        <v>83</v>
      </c>
      <c r="B11" s="203" t="s">
        <v>319</v>
      </c>
      <c r="C11" s="204"/>
      <c r="D11" s="204">
        <v>0</v>
      </c>
      <c r="E11" s="280"/>
      <c r="F11" s="280"/>
      <c r="G11" s="280"/>
      <c r="H11" s="280"/>
      <c r="I11" s="280"/>
    </row>
    <row r="12" spans="1:9" s="282" customFormat="1" ht="21" customHeight="1">
      <c r="A12" s="277" t="s">
        <v>14</v>
      </c>
      <c r="B12" s="278" t="s">
        <v>46</v>
      </c>
      <c r="C12" s="279">
        <v>0</v>
      </c>
      <c r="D12" s="279">
        <v>325496</v>
      </c>
      <c r="E12" s="281"/>
      <c r="F12" s="281"/>
      <c r="G12" s="281"/>
      <c r="H12" s="281"/>
      <c r="I12" s="281"/>
    </row>
    <row r="13" spans="1:9" s="282" customFormat="1" ht="21" customHeight="1">
      <c r="A13" s="202" t="s">
        <v>17</v>
      </c>
      <c r="B13" s="283" t="s">
        <v>45</v>
      </c>
      <c r="C13" s="204">
        <v>0</v>
      </c>
      <c r="D13" s="204">
        <v>325496</v>
      </c>
      <c r="E13" s="281"/>
      <c r="F13" s="281"/>
      <c r="G13" s="281"/>
      <c r="H13" s="281"/>
      <c r="I13" s="281"/>
    </row>
    <row r="14" spans="1:9" s="282" customFormat="1" ht="21" customHeight="1">
      <c r="A14" s="202" t="s">
        <v>18</v>
      </c>
      <c r="B14" s="283" t="s">
        <v>86</v>
      </c>
      <c r="C14" s="204">
        <v>0</v>
      </c>
      <c r="D14" s="204">
        <v>0</v>
      </c>
      <c r="E14" s="281"/>
      <c r="F14" s="281"/>
      <c r="G14" s="281"/>
      <c r="H14" s="281"/>
      <c r="I14" s="281"/>
    </row>
    <row r="15" spans="1:9" s="285" customFormat="1" ht="21" customHeight="1">
      <c r="A15" s="202" t="s">
        <v>111</v>
      </c>
      <c r="B15" s="203" t="s">
        <v>109</v>
      </c>
      <c r="C15" s="204">
        <v>0</v>
      </c>
      <c r="D15" s="204">
        <v>0</v>
      </c>
      <c r="E15" s="284"/>
      <c r="F15" s="284"/>
      <c r="G15" s="284"/>
      <c r="H15" s="284"/>
      <c r="I15" s="284"/>
    </row>
    <row r="16" spans="1:9" s="287" customFormat="1" ht="21" customHeight="1">
      <c r="A16" s="277" t="s">
        <v>19</v>
      </c>
      <c r="B16" s="278" t="s">
        <v>84</v>
      </c>
      <c r="C16" s="279">
        <v>391818</v>
      </c>
      <c r="D16" s="204">
        <v>30308433</v>
      </c>
      <c r="E16" s="286"/>
      <c r="F16" s="286"/>
      <c r="G16" s="286"/>
      <c r="H16" s="286"/>
      <c r="I16" s="286"/>
    </row>
    <row r="17" spans="1:9" s="287" customFormat="1" ht="21" customHeight="1">
      <c r="A17" s="202" t="s">
        <v>47</v>
      </c>
      <c r="B17" s="203" t="s">
        <v>66</v>
      </c>
      <c r="C17" s="204">
        <v>0</v>
      </c>
      <c r="D17" s="204">
        <v>0</v>
      </c>
      <c r="E17" s="286"/>
      <c r="F17" s="286"/>
      <c r="G17" s="286"/>
      <c r="H17" s="286"/>
      <c r="I17" s="286"/>
    </row>
    <row r="18" spans="1:9" s="287" customFormat="1" ht="21" customHeight="1">
      <c r="A18" s="202" t="s">
        <v>48</v>
      </c>
      <c r="B18" s="203" t="s">
        <v>67</v>
      </c>
      <c r="C18" s="204">
        <v>0</v>
      </c>
      <c r="D18" s="204">
        <v>29970</v>
      </c>
      <c r="E18" s="286"/>
      <c r="F18" s="286"/>
      <c r="G18" s="286"/>
      <c r="H18" s="286"/>
      <c r="I18" s="286"/>
    </row>
    <row r="19" spans="1:9" s="289" customFormat="1" ht="21" customHeight="1">
      <c r="A19" s="202" t="s">
        <v>92</v>
      </c>
      <c r="B19" s="203" t="s">
        <v>79</v>
      </c>
      <c r="C19" s="204">
        <v>0</v>
      </c>
      <c r="D19" s="204">
        <v>2064221</v>
      </c>
      <c r="E19" s="288"/>
      <c r="F19" s="288"/>
      <c r="G19" s="288"/>
      <c r="H19" s="288"/>
      <c r="I19" s="288"/>
    </row>
    <row r="20" spans="1:4" ht="21" customHeight="1">
      <c r="A20" s="202" t="s">
        <v>93</v>
      </c>
      <c r="B20" s="203" t="s">
        <v>68</v>
      </c>
      <c r="C20" s="204">
        <v>315648</v>
      </c>
      <c r="D20" s="204">
        <v>27666047</v>
      </c>
    </row>
    <row r="21" spans="1:4" ht="21" customHeight="1">
      <c r="A21" s="202" t="s">
        <v>112</v>
      </c>
      <c r="B21" s="203" t="s">
        <v>69</v>
      </c>
      <c r="C21" s="204">
        <v>38614</v>
      </c>
      <c r="D21" s="204">
        <v>0</v>
      </c>
    </row>
    <row r="22" spans="1:4" ht="21" customHeight="1">
      <c r="A22" s="202" t="s">
        <v>113</v>
      </c>
      <c r="B22" s="203" t="s">
        <v>70</v>
      </c>
      <c r="C22" s="204">
        <v>0</v>
      </c>
      <c r="D22" s="204">
        <v>0</v>
      </c>
    </row>
    <row r="23" spans="1:9" s="66" customFormat="1" ht="21" customHeight="1">
      <c r="A23" s="202" t="s">
        <v>114</v>
      </c>
      <c r="B23" s="203" t="s">
        <v>71</v>
      </c>
      <c r="C23" s="204">
        <v>0</v>
      </c>
      <c r="D23" s="204">
        <v>0</v>
      </c>
      <c r="E23" s="280"/>
      <c r="F23" s="280"/>
      <c r="G23" s="280"/>
      <c r="H23" s="280"/>
      <c r="I23" s="280"/>
    </row>
    <row r="24" spans="1:9" s="66" customFormat="1" ht="21" customHeight="1">
      <c r="A24" s="202" t="s">
        <v>115</v>
      </c>
      <c r="B24" s="203" t="s">
        <v>78</v>
      </c>
      <c r="C24" s="204">
        <v>0</v>
      </c>
      <c r="D24" s="204">
        <v>0</v>
      </c>
      <c r="E24" s="280"/>
      <c r="F24" s="280"/>
      <c r="G24" s="280"/>
      <c r="H24" s="280"/>
      <c r="I24" s="280"/>
    </row>
    <row r="25" spans="1:9" s="66" customFormat="1" ht="21" customHeight="1">
      <c r="A25" s="202" t="s">
        <v>116</v>
      </c>
      <c r="B25" s="203" t="s">
        <v>72</v>
      </c>
      <c r="C25" s="204">
        <v>37556</v>
      </c>
      <c r="D25" s="204">
        <v>548195</v>
      </c>
      <c r="E25" s="280"/>
      <c r="F25" s="280"/>
      <c r="G25" s="280"/>
      <c r="H25" s="280"/>
      <c r="I25" s="280"/>
    </row>
    <row r="26" spans="1:9" s="66" customFormat="1" ht="21" customHeight="1">
      <c r="A26" s="277" t="s">
        <v>22</v>
      </c>
      <c r="B26" s="278" t="s">
        <v>85</v>
      </c>
      <c r="C26" s="279">
        <v>60446</v>
      </c>
      <c r="D26" s="279">
        <v>1040954</v>
      </c>
      <c r="E26" s="280"/>
      <c r="F26" s="280"/>
      <c r="G26" s="280"/>
      <c r="H26" s="280"/>
      <c r="I26" s="280"/>
    </row>
    <row r="27" spans="1:9" s="66" customFormat="1" ht="21" customHeight="1">
      <c r="A27" s="202" t="s">
        <v>49</v>
      </c>
      <c r="B27" s="203" t="s">
        <v>73</v>
      </c>
      <c r="C27" s="204">
        <v>60446</v>
      </c>
      <c r="D27" s="204">
        <v>1040954</v>
      </c>
      <c r="E27" s="280"/>
      <c r="F27" s="280"/>
      <c r="G27" s="280"/>
      <c r="H27" s="280"/>
      <c r="I27" s="280"/>
    </row>
    <row r="28" spans="1:9" s="66" customFormat="1" ht="21" customHeight="1">
      <c r="A28" s="202" t="s">
        <v>50</v>
      </c>
      <c r="B28" s="203" t="s">
        <v>74</v>
      </c>
      <c r="C28" s="204">
        <v>0</v>
      </c>
      <c r="D28" s="204">
        <v>0</v>
      </c>
      <c r="E28" s="280"/>
      <c r="F28" s="280"/>
      <c r="G28" s="280"/>
      <c r="H28" s="280"/>
      <c r="I28" s="280"/>
    </row>
    <row r="29" spans="1:9" s="66" customFormat="1" ht="21" customHeight="1">
      <c r="A29" s="290" t="s">
        <v>23</v>
      </c>
      <c r="B29" s="291" t="s">
        <v>110</v>
      </c>
      <c r="C29" s="279">
        <v>23431941</v>
      </c>
      <c r="D29" s="279">
        <v>702118297</v>
      </c>
      <c r="E29" s="280"/>
      <c r="F29" s="280"/>
      <c r="G29" s="280"/>
      <c r="H29" s="280"/>
      <c r="I29" s="280"/>
    </row>
    <row r="30" spans="1:9" s="66" customFormat="1" ht="21" customHeight="1">
      <c r="A30" s="292" t="s">
        <v>76</v>
      </c>
      <c r="B30" s="293" t="s">
        <v>63</v>
      </c>
      <c r="C30" s="204">
        <v>21258353</v>
      </c>
      <c r="D30" s="204">
        <v>696218700</v>
      </c>
      <c r="E30" s="280"/>
      <c r="F30" s="280"/>
      <c r="G30" s="280"/>
      <c r="H30" s="280"/>
      <c r="I30" s="280"/>
    </row>
    <row r="31" spans="1:9" s="66" customFormat="1" ht="21" customHeight="1">
      <c r="A31" s="292" t="s">
        <v>51</v>
      </c>
      <c r="B31" s="293" t="s">
        <v>64</v>
      </c>
      <c r="C31" s="204">
        <v>0</v>
      </c>
      <c r="D31" s="204">
        <v>0</v>
      </c>
      <c r="E31" s="280"/>
      <c r="F31" s="280"/>
      <c r="G31" s="280"/>
      <c r="H31" s="280"/>
      <c r="I31" s="280"/>
    </row>
    <row r="32" spans="1:9" s="66" customFormat="1" ht="21" customHeight="1">
      <c r="A32" s="292" t="s">
        <v>52</v>
      </c>
      <c r="B32" s="293" t="s">
        <v>65</v>
      </c>
      <c r="C32" s="204">
        <v>2173588</v>
      </c>
      <c r="D32" s="204">
        <v>5899597</v>
      </c>
      <c r="E32" s="280"/>
      <c r="F32" s="280"/>
      <c r="G32" s="280"/>
      <c r="H32" s="280"/>
      <c r="I32" s="280"/>
    </row>
    <row r="33" spans="1:9" s="66" customFormat="1" ht="21" customHeight="1">
      <c r="A33" s="292" t="s">
        <v>117</v>
      </c>
      <c r="B33" s="293" t="s">
        <v>130</v>
      </c>
      <c r="C33" s="204">
        <v>0</v>
      </c>
      <c r="D33" s="204">
        <v>0</v>
      </c>
      <c r="E33" s="280"/>
      <c r="F33" s="280"/>
      <c r="G33" s="280"/>
      <c r="H33" s="280"/>
      <c r="I33" s="280"/>
    </row>
    <row r="34" spans="1:9" s="66" customFormat="1" ht="21" customHeight="1">
      <c r="A34" s="290" t="s">
        <v>24</v>
      </c>
      <c r="B34" s="291" t="s">
        <v>135</v>
      </c>
      <c r="C34" s="279">
        <v>53295447</v>
      </c>
      <c r="D34" s="279">
        <v>610303748</v>
      </c>
      <c r="E34" s="280"/>
      <c r="F34" s="280"/>
      <c r="G34" s="280"/>
      <c r="H34" s="280"/>
      <c r="I34" s="280"/>
    </row>
    <row r="35" spans="1:9" s="66" customFormat="1" ht="52.5" customHeight="1">
      <c r="A35" s="552" t="s">
        <v>140</v>
      </c>
      <c r="B35" s="552"/>
      <c r="C35" s="552"/>
      <c r="D35" s="552"/>
      <c r="E35" s="280"/>
      <c r="F35" s="280"/>
      <c r="G35" s="280"/>
      <c r="H35" s="280"/>
      <c r="I35" s="280"/>
    </row>
    <row r="36" spans="1:4" ht="15.75">
      <c r="A36" s="553" t="s">
        <v>303</v>
      </c>
      <c r="B36" s="553"/>
      <c r="C36" s="553"/>
      <c r="D36" s="553"/>
    </row>
  </sheetData>
  <sheetProtection formatCells="0" formatColumns="0" formatRows="0"/>
  <mergeCells count="4">
    <mergeCell ref="A1:D1"/>
    <mergeCell ref="A2:B2"/>
    <mergeCell ref="A35:D35"/>
    <mergeCell ref="A36:D36"/>
  </mergeCells>
  <printOptions/>
  <pageMargins left="0.4330708661417323" right="0.2362204724409449" top="0.5905511811023623" bottom="0.5905511811023623" header="0.5118110236220472" footer="0.2755905511811024"/>
  <pageSetup horizontalDpi="600" verticalDpi="600" orientation="portrait" paperSize="9" scale="90"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tabColor rgb="FF7030A0"/>
  </sheetPr>
  <dimension ref="A1:X25"/>
  <sheetViews>
    <sheetView view="pageBreakPreview" zoomScale="90" zoomScaleSheetLayoutView="90" zoomScalePageLayoutView="0" workbookViewId="0" topLeftCell="A8">
      <selection activeCell="I9" sqref="I9"/>
    </sheetView>
  </sheetViews>
  <sheetFormatPr defaultColWidth="9.00390625" defaultRowHeight="15.75"/>
  <cols>
    <col min="1" max="1" width="3.875" style="4" customWidth="1"/>
    <col min="2" max="2" width="10.375" style="4" customWidth="1"/>
    <col min="3" max="3" width="8.125" style="4" customWidth="1"/>
    <col min="4" max="4" width="9.625" style="4" customWidth="1"/>
    <col min="5" max="5" width="10.875" style="4" customWidth="1"/>
    <col min="6" max="6" width="9.25390625" style="4" customWidth="1"/>
    <col min="7" max="8" width="7.875" style="4" customWidth="1"/>
    <col min="9" max="9" width="10.125" style="4" customWidth="1"/>
    <col min="10" max="10" width="10.75390625" style="4" customWidth="1"/>
    <col min="11" max="11" width="9.25390625" style="4" customWidth="1"/>
    <col min="12" max="12" width="9.00390625" style="4" customWidth="1"/>
    <col min="13" max="13" width="8.50390625" style="4" customWidth="1"/>
    <col min="14" max="14" width="9.25390625" style="10" customWidth="1"/>
    <col min="15" max="15" width="9.375" style="10" customWidth="1"/>
    <col min="16" max="16" width="6.75390625" style="10" customWidth="1"/>
    <col min="17" max="17" width="11.25390625" style="10" customWidth="1"/>
    <col min="18" max="18" width="7.00390625" style="10" customWidth="1"/>
    <col min="19" max="19" width="7.50390625" style="10" customWidth="1"/>
    <col min="20" max="20" width="9.75390625" style="10" customWidth="1"/>
    <col min="21" max="21" width="8.125" style="10" customWidth="1"/>
    <col min="22" max="22" width="13.875" style="294" bestFit="1" customWidth="1"/>
    <col min="23" max="23" width="9.00390625" style="294" customWidth="1"/>
    <col min="24" max="16384" width="9.00390625" style="4" customWidth="1"/>
  </cols>
  <sheetData>
    <row r="1" spans="1:21" ht="65.25" customHeight="1">
      <c r="A1" s="556" t="s">
        <v>322</v>
      </c>
      <c r="B1" s="556"/>
      <c r="C1" s="556"/>
      <c r="D1" s="556"/>
      <c r="E1" s="467" t="s">
        <v>461</v>
      </c>
      <c r="F1" s="467"/>
      <c r="G1" s="467"/>
      <c r="H1" s="467"/>
      <c r="I1" s="467"/>
      <c r="J1" s="467"/>
      <c r="K1" s="467"/>
      <c r="L1" s="467"/>
      <c r="M1" s="467"/>
      <c r="N1" s="467"/>
      <c r="O1" s="467"/>
      <c r="P1" s="554" t="str">
        <f>TT!C2</f>
        <v>Đơn vị  báo cáo: 
Cục THADS tỉnh Đồng Tháp
Đơn vị nhận báo cáo:
Tổng Cục THADS</v>
      </c>
      <c r="Q1" s="554"/>
      <c r="R1" s="554"/>
      <c r="S1" s="554"/>
      <c r="T1" s="554"/>
      <c r="U1" s="554"/>
    </row>
    <row r="2" spans="1:21" ht="17.25" customHeight="1">
      <c r="A2" s="102"/>
      <c r="B2" s="103"/>
      <c r="C2" s="103"/>
      <c r="D2" s="103"/>
      <c r="E2" s="104"/>
      <c r="F2" s="104"/>
      <c r="G2" s="104"/>
      <c r="H2" s="104"/>
      <c r="I2" s="260">
        <f>COUNTBLANK(E9:U16)</f>
        <v>1</v>
      </c>
      <c r="J2" s="260"/>
      <c r="K2" s="260"/>
      <c r="L2" s="260"/>
      <c r="M2" s="260"/>
      <c r="N2" s="260"/>
      <c r="O2" s="260"/>
      <c r="P2" s="555" t="s">
        <v>164</v>
      </c>
      <c r="Q2" s="555"/>
      <c r="R2" s="555"/>
      <c r="S2" s="555"/>
      <c r="T2" s="555"/>
      <c r="U2" s="555"/>
    </row>
    <row r="3" spans="1:23" s="176" customFormat="1" ht="15.75" customHeight="1">
      <c r="A3" s="495" t="s">
        <v>136</v>
      </c>
      <c r="B3" s="495" t="s">
        <v>157</v>
      </c>
      <c r="C3" s="558" t="s">
        <v>132</v>
      </c>
      <c r="D3" s="492" t="s">
        <v>134</v>
      </c>
      <c r="E3" s="498" t="s">
        <v>4</v>
      </c>
      <c r="F3" s="557"/>
      <c r="G3" s="492" t="s">
        <v>36</v>
      </c>
      <c r="H3" s="492" t="s">
        <v>158</v>
      </c>
      <c r="I3" s="492" t="s">
        <v>37</v>
      </c>
      <c r="J3" s="498" t="s">
        <v>4</v>
      </c>
      <c r="K3" s="499"/>
      <c r="L3" s="499"/>
      <c r="M3" s="499"/>
      <c r="N3" s="499"/>
      <c r="O3" s="499"/>
      <c r="P3" s="499"/>
      <c r="Q3" s="499"/>
      <c r="R3" s="499"/>
      <c r="S3" s="499"/>
      <c r="T3" s="487" t="s">
        <v>103</v>
      </c>
      <c r="U3" s="490" t="s">
        <v>160</v>
      </c>
      <c r="V3" s="294"/>
      <c r="W3" s="294"/>
    </row>
    <row r="4" spans="1:23" s="177" customFormat="1" ht="15.75" customHeight="1">
      <c r="A4" s="496"/>
      <c r="B4" s="496"/>
      <c r="C4" s="558"/>
      <c r="D4" s="492"/>
      <c r="E4" s="492" t="s">
        <v>137</v>
      </c>
      <c r="F4" s="492" t="s">
        <v>62</v>
      </c>
      <c r="G4" s="492"/>
      <c r="H4" s="492"/>
      <c r="I4" s="492"/>
      <c r="J4" s="492" t="s">
        <v>61</v>
      </c>
      <c r="K4" s="492" t="s">
        <v>4</v>
      </c>
      <c r="L4" s="492"/>
      <c r="M4" s="492"/>
      <c r="N4" s="492"/>
      <c r="O4" s="492"/>
      <c r="P4" s="492"/>
      <c r="Q4" s="492" t="s">
        <v>139</v>
      </c>
      <c r="R4" s="492" t="s">
        <v>309</v>
      </c>
      <c r="S4" s="498" t="s">
        <v>81</v>
      </c>
      <c r="T4" s="488"/>
      <c r="U4" s="491"/>
      <c r="V4" s="295"/>
      <c r="W4" s="295"/>
    </row>
    <row r="5" spans="1:23" s="176" customFormat="1" ht="15.75" customHeight="1">
      <c r="A5" s="496"/>
      <c r="B5" s="496"/>
      <c r="C5" s="558"/>
      <c r="D5" s="492"/>
      <c r="E5" s="492"/>
      <c r="F5" s="492"/>
      <c r="G5" s="492"/>
      <c r="H5" s="492"/>
      <c r="I5" s="492"/>
      <c r="J5" s="492"/>
      <c r="K5" s="492" t="s">
        <v>96</v>
      </c>
      <c r="L5" s="492" t="s">
        <v>4</v>
      </c>
      <c r="M5" s="492"/>
      <c r="N5" s="492"/>
      <c r="O5" s="492" t="s">
        <v>42</v>
      </c>
      <c r="P5" s="492" t="s">
        <v>46</v>
      </c>
      <c r="Q5" s="492"/>
      <c r="R5" s="492"/>
      <c r="S5" s="498"/>
      <c r="T5" s="488"/>
      <c r="U5" s="491"/>
      <c r="V5" s="294"/>
      <c r="W5" s="294"/>
    </row>
    <row r="6" spans="1:23" s="176" customFormat="1" ht="15.75" customHeight="1">
      <c r="A6" s="496"/>
      <c r="B6" s="496"/>
      <c r="C6" s="558"/>
      <c r="D6" s="492"/>
      <c r="E6" s="492"/>
      <c r="F6" s="492"/>
      <c r="G6" s="492"/>
      <c r="H6" s="492"/>
      <c r="I6" s="492"/>
      <c r="J6" s="492"/>
      <c r="K6" s="492"/>
      <c r="L6" s="492"/>
      <c r="M6" s="492"/>
      <c r="N6" s="492"/>
      <c r="O6" s="492"/>
      <c r="P6" s="492"/>
      <c r="Q6" s="492"/>
      <c r="R6" s="492"/>
      <c r="S6" s="498"/>
      <c r="T6" s="488"/>
      <c r="U6" s="491"/>
      <c r="V6" s="294"/>
      <c r="W6" s="294"/>
    </row>
    <row r="7" spans="1:23" s="176" customFormat="1" ht="63" customHeight="1">
      <c r="A7" s="497"/>
      <c r="B7" s="497"/>
      <c r="C7" s="558"/>
      <c r="D7" s="492"/>
      <c r="E7" s="492"/>
      <c r="F7" s="492"/>
      <c r="G7" s="492"/>
      <c r="H7" s="492"/>
      <c r="I7" s="492"/>
      <c r="J7" s="492"/>
      <c r="K7" s="492"/>
      <c r="L7" s="157" t="s">
        <v>39</v>
      </c>
      <c r="M7" s="157" t="s">
        <v>138</v>
      </c>
      <c r="N7" s="157" t="s">
        <v>156</v>
      </c>
      <c r="O7" s="492"/>
      <c r="P7" s="492"/>
      <c r="Q7" s="492"/>
      <c r="R7" s="492"/>
      <c r="S7" s="498"/>
      <c r="T7" s="489"/>
      <c r="U7" s="491"/>
      <c r="V7" s="294"/>
      <c r="W7" s="294"/>
    </row>
    <row r="8" spans="1:22" ht="14.25" customHeight="1">
      <c r="A8" s="508" t="s">
        <v>3</v>
      </c>
      <c r="B8" s="509"/>
      <c r="C8" s="178" t="s">
        <v>13</v>
      </c>
      <c r="D8" s="178" t="s">
        <v>14</v>
      </c>
      <c r="E8" s="178" t="s">
        <v>19</v>
      </c>
      <c r="F8" s="178" t="s">
        <v>22</v>
      </c>
      <c r="G8" s="178" t="s">
        <v>23</v>
      </c>
      <c r="H8" s="178" t="s">
        <v>24</v>
      </c>
      <c r="I8" s="178" t="s">
        <v>25</v>
      </c>
      <c r="J8" s="178" t="s">
        <v>26</v>
      </c>
      <c r="K8" s="178" t="s">
        <v>27</v>
      </c>
      <c r="L8" s="178" t="s">
        <v>29</v>
      </c>
      <c r="M8" s="178" t="s">
        <v>30</v>
      </c>
      <c r="N8" s="178" t="s">
        <v>104</v>
      </c>
      <c r="O8" s="178" t="s">
        <v>101</v>
      </c>
      <c r="P8" s="178" t="s">
        <v>105</v>
      </c>
      <c r="Q8" s="178" t="s">
        <v>106</v>
      </c>
      <c r="R8" s="178" t="s">
        <v>107</v>
      </c>
      <c r="S8" s="178" t="s">
        <v>118</v>
      </c>
      <c r="T8" s="178" t="s">
        <v>131</v>
      </c>
      <c r="U8" s="178" t="s">
        <v>133</v>
      </c>
      <c r="V8" s="437">
        <f>L9+M9</f>
        <v>6899</v>
      </c>
    </row>
    <row r="9" spans="1:24" ht="22.5" customHeight="1">
      <c r="A9" s="28" t="s">
        <v>0</v>
      </c>
      <c r="B9" s="341" t="s">
        <v>94</v>
      </c>
      <c r="C9" s="432">
        <v>7566</v>
      </c>
      <c r="D9" s="433">
        <v>10292</v>
      </c>
      <c r="E9" s="432">
        <v>2049</v>
      </c>
      <c r="F9" s="432">
        <v>8243</v>
      </c>
      <c r="G9" s="432">
        <v>55</v>
      </c>
      <c r="H9" s="432">
        <v>0</v>
      </c>
      <c r="I9" s="433">
        <v>10237</v>
      </c>
      <c r="J9" s="433">
        <v>8923</v>
      </c>
      <c r="K9" s="433">
        <v>6899</v>
      </c>
      <c r="L9" s="432">
        <v>6851</v>
      </c>
      <c r="M9" s="432">
        <v>48</v>
      </c>
      <c r="N9" s="434"/>
      <c r="O9" s="432">
        <v>2024</v>
      </c>
      <c r="P9" s="435">
        <v>0</v>
      </c>
      <c r="Q9" s="435">
        <v>1278</v>
      </c>
      <c r="R9" s="435">
        <v>32</v>
      </c>
      <c r="S9" s="435">
        <v>4</v>
      </c>
      <c r="T9" s="433">
        <v>3338</v>
      </c>
      <c r="U9" s="436">
        <f>IF(J9&lt;&gt;0,K9/J9,"")</f>
        <v>0.7731704583660204</v>
      </c>
      <c r="V9" s="294">
        <v>6086</v>
      </c>
      <c r="W9" s="437">
        <f>V8-V9</f>
        <v>813</v>
      </c>
      <c r="X9" s="439">
        <f>W9/V9</f>
        <v>0.1335852776864936</v>
      </c>
    </row>
    <row r="10" spans="1:24" ht="22.5" customHeight="1">
      <c r="A10" s="28" t="s">
        <v>1</v>
      </c>
      <c r="B10" s="341" t="s">
        <v>95</v>
      </c>
      <c r="C10" s="433">
        <v>0</v>
      </c>
      <c r="D10" s="433">
        <v>61244171</v>
      </c>
      <c r="E10" s="433">
        <v>35351319</v>
      </c>
      <c r="F10" s="433">
        <v>25892852</v>
      </c>
      <c r="G10" s="433">
        <v>643879</v>
      </c>
      <c r="H10" s="433">
        <v>0</v>
      </c>
      <c r="I10" s="433">
        <v>60600292</v>
      </c>
      <c r="J10" s="433">
        <v>36767467</v>
      </c>
      <c r="K10" s="433">
        <v>18634929</v>
      </c>
      <c r="L10" s="433">
        <v>18345863</v>
      </c>
      <c r="M10" s="433">
        <v>264249</v>
      </c>
      <c r="N10" s="433">
        <v>24817</v>
      </c>
      <c r="O10" s="433">
        <v>18132538</v>
      </c>
      <c r="P10" s="433">
        <v>0</v>
      </c>
      <c r="Q10" s="433">
        <v>23384561</v>
      </c>
      <c r="R10" s="433">
        <v>387818</v>
      </c>
      <c r="S10" s="433">
        <v>60446</v>
      </c>
      <c r="T10" s="433">
        <v>41965363</v>
      </c>
      <c r="U10" s="436">
        <f aca="true" t="shared" si="0" ref="U10:U16">IF(J10&lt;&gt;0,K10/J10,"")</f>
        <v>0.5068320045000653</v>
      </c>
      <c r="V10" s="437">
        <f>L10+M10+N10</f>
        <v>18634929</v>
      </c>
      <c r="W10" s="437">
        <f>V10-V11</f>
        <v>464228</v>
      </c>
      <c r="X10" s="439">
        <f>W10/V11</f>
        <v>0.025548161295483318</v>
      </c>
    </row>
    <row r="11" spans="1:22" ht="22.5" customHeight="1">
      <c r="A11" s="305" t="s">
        <v>13</v>
      </c>
      <c r="B11" s="342" t="s">
        <v>54</v>
      </c>
      <c r="C11" s="433"/>
      <c r="D11" s="433">
        <v>42947702</v>
      </c>
      <c r="E11" s="432">
        <v>21246708</v>
      </c>
      <c r="F11" s="432">
        <v>21700994</v>
      </c>
      <c r="G11" s="432">
        <v>564049</v>
      </c>
      <c r="H11" s="432">
        <v>0</v>
      </c>
      <c r="I11" s="433">
        <v>42383653</v>
      </c>
      <c r="J11" s="433">
        <v>31131670</v>
      </c>
      <c r="K11" s="433">
        <v>14987637</v>
      </c>
      <c r="L11" s="432">
        <v>14727300</v>
      </c>
      <c r="M11" s="432">
        <v>256049</v>
      </c>
      <c r="N11" s="432">
        <v>4288</v>
      </c>
      <c r="O11" s="432">
        <v>16144033</v>
      </c>
      <c r="P11" s="432">
        <v>0</v>
      </c>
      <c r="Q11" s="432">
        <v>10803719</v>
      </c>
      <c r="R11" s="432">
        <v>387818</v>
      </c>
      <c r="S11" s="432">
        <v>60446</v>
      </c>
      <c r="T11" s="433">
        <v>27396016</v>
      </c>
      <c r="U11" s="436">
        <f t="shared" si="0"/>
        <v>0.4814273374990805</v>
      </c>
      <c r="V11" s="438">
        <v>18170701</v>
      </c>
    </row>
    <row r="12" spans="1:21" ht="22.5" customHeight="1">
      <c r="A12" s="305" t="s">
        <v>14</v>
      </c>
      <c r="B12" s="342" t="s">
        <v>55</v>
      </c>
      <c r="C12" s="433"/>
      <c r="D12" s="433">
        <v>1723149</v>
      </c>
      <c r="E12" s="432">
        <v>91420</v>
      </c>
      <c r="F12" s="432">
        <v>1631729</v>
      </c>
      <c r="G12" s="432">
        <v>10640</v>
      </c>
      <c r="H12" s="432">
        <v>0</v>
      </c>
      <c r="I12" s="433">
        <v>1712509</v>
      </c>
      <c r="J12" s="433">
        <v>1712509</v>
      </c>
      <c r="K12" s="433">
        <v>1569954</v>
      </c>
      <c r="L12" s="432">
        <v>1569954</v>
      </c>
      <c r="M12" s="432">
        <v>0</v>
      </c>
      <c r="N12" s="432">
        <v>0</v>
      </c>
      <c r="O12" s="432">
        <v>142555</v>
      </c>
      <c r="P12" s="432">
        <v>0</v>
      </c>
      <c r="Q12" s="432">
        <v>0</v>
      </c>
      <c r="R12" s="432">
        <v>0</v>
      </c>
      <c r="S12" s="432">
        <v>0</v>
      </c>
      <c r="T12" s="433">
        <v>142555</v>
      </c>
      <c r="U12" s="436">
        <f t="shared" si="0"/>
        <v>0.9167566418629041</v>
      </c>
    </row>
    <row r="13" spans="1:21" ht="22.5" customHeight="1">
      <c r="A13" s="305" t="s">
        <v>19</v>
      </c>
      <c r="B13" s="342" t="s">
        <v>56</v>
      </c>
      <c r="C13" s="433"/>
      <c r="D13" s="433">
        <v>4710537</v>
      </c>
      <c r="E13" s="432">
        <v>3062924</v>
      </c>
      <c r="F13" s="432">
        <v>1647613</v>
      </c>
      <c r="G13" s="432">
        <v>49350</v>
      </c>
      <c r="H13" s="432">
        <v>0</v>
      </c>
      <c r="I13" s="433">
        <v>4661187</v>
      </c>
      <c r="J13" s="433">
        <v>1526291</v>
      </c>
      <c r="K13" s="433">
        <v>631840</v>
      </c>
      <c r="L13" s="432">
        <v>629440</v>
      </c>
      <c r="M13" s="432">
        <v>2400</v>
      </c>
      <c r="N13" s="432">
        <v>0</v>
      </c>
      <c r="O13" s="432">
        <v>894451</v>
      </c>
      <c r="P13" s="432">
        <v>0</v>
      </c>
      <c r="Q13" s="432">
        <v>3134896</v>
      </c>
      <c r="R13" s="432">
        <v>0</v>
      </c>
      <c r="S13" s="432">
        <v>0</v>
      </c>
      <c r="T13" s="433">
        <v>4029347</v>
      </c>
      <c r="U13" s="436">
        <f t="shared" si="0"/>
        <v>0.4139708613888177</v>
      </c>
    </row>
    <row r="14" spans="1:21" ht="22.5" customHeight="1">
      <c r="A14" s="305" t="s">
        <v>22</v>
      </c>
      <c r="B14" s="342" t="s">
        <v>57</v>
      </c>
      <c r="C14" s="433"/>
      <c r="D14" s="433">
        <v>11371037</v>
      </c>
      <c r="E14" s="432">
        <v>10468601</v>
      </c>
      <c r="F14" s="432">
        <v>902436</v>
      </c>
      <c r="G14" s="432">
        <v>19840</v>
      </c>
      <c r="H14" s="432">
        <v>0</v>
      </c>
      <c r="I14" s="433">
        <v>11351197</v>
      </c>
      <c r="J14" s="433">
        <v>1930143</v>
      </c>
      <c r="K14" s="433">
        <v>989894</v>
      </c>
      <c r="L14" s="432">
        <v>969982</v>
      </c>
      <c r="M14" s="432">
        <v>5800</v>
      </c>
      <c r="N14" s="432">
        <v>14112</v>
      </c>
      <c r="O14" s="432">
        <v>940249</v>
      </c>
      <c r="P14" s="432">
        <v>0</v>
      </c>
      <c r="Q14" s="432">
        <v>9421054</v>
      </c>
      <c r="R14" s="432">
        <v>0</v>
      </c>
      <c r="S14" s="432">
        <v>0</v>
      </c>
      <c r="T14" s="433">
        <v>10361303</v>
      </c>
      <c r="U14" s="436">
        <f t="shared" si="0"/>
        <v>0.5128604460913</v>
      </c>
    </row>
    <row r="15" spans="1:21" ht="22.5" customHeight="1">
      <c r="A15" s="305" t="s">
        <v>23</v>
      </c>
      <c r="B15" s="342" t="s">
        <v>60</v>
      </c>
      <c r="C15" s="433"/>
      <c r="D15" s="433">
        <v>487246</v>
      </c>
      <c r="E15" s="432">
        <v>481666</v>
      </c>
      <c r="F15" s="432">
        <v>5580</v>
      </c>
      <c r="G15" s="432">
        <v>0</v>
      </c>
      <c r="H15" s="432">
        <v>0</v>
      </c>
      <c r="I15" s="433">
        <v>487246</v>
      </c>
      <c r="J15" s="433">
        <v>462354</v>
      </c>
      <c r="K15" s="433">
        <v>452304</v>
      </c>
      <c r="L15" s="432">
        <v>445887</v>
      </c>
      <c r="M15" s="432">
        <v>0</v>
      </c>
      <c r="N15" s="432">
        <v>6417</v>
      </c>
      <c r="O15" s="432">
        <v>10050</v>
      </c>
      <c r="P15" s="432">
        <v>0</v>
      </c>
      <c r="Q15" s="432">
        <v>24892</v>
      </c>
      <c r="R15" s="432">
        <v>0</v>
      </c>
      <c r="S15" s="432">
        <v>0</v>
      </c>
      <c r="T15" s="433">
        <v>34942</v>
      </c>
      <c r="U15" s="436">
        <f t="shared" si="0"/>
        <v>0.9782634085570796</v>
      </c>
    </row>
    <row r="16" spans="1:21" ht="22.5" customHeight="1">
      <c r="A16" s="305" t="s">
        <v>24</v>
      </c>
      <c r="B16" s="342" t="s">
        <v>58</v>
      </c>
      <c r="C16" s="433"/>
      <c r="D16" s="433">
        <v>4500</v>
      </c>
      <c r="E16" s="432">
        <v>0</v>
      </c>
      <c r="F16" s="432">
        <v>4500</v>
      </c>
      <c r="G16" s="432">
        <v>0</v>
      </c>
      <c r="H16" s="432">
        <v>0</v>
      </c>
      <c r="I16" s="433">
        <v>4500</v>
      </c>
      <c r="J16" s="433">
        <v>4500</v>
      </c>
      <c r="K16" s="433">
        <v>3300</v>
      </c>
      <c r="L16" s="432">
        <v>3300</v>
      </c>
      <c r="M16" s="432">
        <v>0</v>
      </c>
      <c r="N16" s="432">
        <v>0</v>
      </c>
      <c r="O16" s="432">
        <v>1200</v>
      </c>
      <c r="P16" s="432">
        <v>0</v>
      </c>
      <c r="Q16" s="432">
        <v>0</v>
      </c>
      <c r="R16" s="432">
        <v>0</v>
      </c>
      <c r="S16" s="432">
        <v>0</v>
      </c>
      <c r="T16" s="433">
        <v>1200</v>
      </c>
      <c r="U16" s="436">
        <f t="shared" si="0"/>
        <v>0.7333333333333333</v>
      </c>
    </row>
    <row r="17" spans="1:23" s="5" customFormat="1" ht="21" customHeight="1">
      <c r="A17" s="500" t="str">
        <f>TT!C7</f>
        <v>Đồng Tháp, ngày 03 tháng 4 năm 2020</v>
      </c>
      <c r="B17" s="501"/>
      <c r="C17" s="501"/>
      <c r="D17" s="501"/>
      <c r="E17" s="501"/>
      <c r="F17" s="123"/>
      <c r="G17" s="123"/>
      <c r="H17" s="123"/>
      <c r="I17" s="124"/>
      <c r="J17" s="124"/>
      <c r="K17" s="124"/>
      <c r="L17" s="124"/>
      <c r="M17" s="124"/>
      <c r="N17" s="502" t="str">
        <f>TT!C4</f>
        <v>Đồng Tháp, ngày 03 tháng 4 năm 2020</v>
      </c>
      <c r="O17" s="503"/>
      <c r="P17" s="503"/>
      <c r="Q17" s="503"/>
      <c r="R17" s="503"/>
      <c r="S17" s="503"/>
      <c r="T17" s="503"/>
      <c r="U17" s="129"/>
      <c r="V17" s="295"/>
      <c r="W17" s="295"/>
    </row>
    <row r="18" spans="1:21" ht="31.5" customHeight="1">
      <c r="A18" s="504" t="s">
        <v>286</v>
      </c>
      <c r="B18" s="505"/>
      <c r="C18" s="505"/>
      <c r="D18" s="505"/>
      <c r="E18" s="505"/>
      <c r="F18" s="125"/>
      <c r="G18" s="125"/>
      <c r="H18" s="125"/>
      <c r="I18" s="105"/>
      <c r="J18" s="105"/>
      <c r="K18" s="105"/>
      <c r="L18" s="105"/>
      <c r="M18" s="105"/>
      <c r="N18" s="506" t="str">
        <f>TT!C5</f>
        <v>KT. CỤC TRƯỞNG
PHÓ CỤC TRƯỞNG</v>
      </c>
      <c r="O18" s="506"/>
      <c r="P18" s="506"/>
      <c r="Q18" s="506"/>
      <c r="R18" s="506"/>
      <c r="S18" s="506"/>
      <c r="T18" s="506"/>
      <c r="U18" s="130"/>
    </row>
    <row r="19" spans="1:21" ht="79.5" customHeight="1">
      <c r="A19" s="126"/>
      <c r="B19" s="126"/>
      <c r="C19" s="126"/>
      <c r="D19" s="126"/>
      <c r="E19" s="126"/>
      <c r="F19" s="102"/>
      <c r="G19" s="102"/>
      <c r="H19" s="102"/>
      <c r="I19" s="105"/>
      <c r="J19" s="105"/>
      <c r="K19" s="105"/>
      <c r="L19" s="105"/>
      <c r="M19" s="105"/>
      <c r="N19" s="105"/>
      <c r="O19" s="105"/>
      <c r="P19" s="127"/>
      <c r="Q19" s="102"/>
      <c r="R19" s="105"/>
      <c r="S19" s="104"/>
      <c r="T19" s="104"/>
      <c r="U19" s="104"/>
    </row>
    <row r="20" spans="1:21" ht="15.75" customHeight="1">
      <c r="A20" s="485" t="str">
        <f>TT!C6</f>
        <v>Nguyễn Chí Hòa</v>
      </c>
      <c r="B20" s="485"/>
      <c r="C20" s="485"/>
      <c r="D20" s="485"/>
      <c r="E20" s="485"/>
      <c r="F20" s="128" t="s">
        <v>2</v>
      </c>
      <c r="G20" s="128"/>
      <c r="H20" s="128"/>
      <c r="I20" s="128"/>
      <c r="J20" s="128"/>
      <c r="K20" s="128"/>
      <c r="L20" s="128"/>
      <c r="M20" s="128"/>
      <c r="N20" s="486" t="str">
        <f>TT!C3</f>
        <v>Vũ Quang Hiện</v>
      </c>
      <c r="O20" s="486"/>
      <c r="P20" s="486"/>
      <c r="Q20" s="486"/>
      <c r="R20" s="486"/>
      <c r="S20" s="486"/>
      <c r="T20" s="486"/>
      <c r="U20" s="131"/>
    </row>
    <row r="21" spans="1:21" ht="15.75">
      <c r="A21" s="104"/>
      <c r="B21" s="104"/>
      <c r="C21" s="104"/>
      <c r="D21" s="104"/>
      <c r="E21" s="104"/>
      <c r="F21" s="104"/>
      <c r="G21" s="104"/>
      <c r="H21" s="104"/>
      <c r="I21" s="104"/>
      <c r="J21" s="104"/>
      <c r="K21" s="104"/>
      <c r="L21" s="104"/>
      <c r="M21" s="104"/>
      <c r="N21" s="105"/>
      <c r="O21" s="105"/>
      <c r="P21" s="105"/>
      <c r="Q21" s="105"/>
      <c r="R21" s="105"/>
      <c r="S21" s="105"/>
      <c r="T21" s="105"/>
      <c r="U21" s="105"/>
    </row>
    <row r="22" spans="1:21" ht="15.75">
      <c r="A22" s="343" t="s">
        <v>304</v>
      </c>
      <c r="B22" s="343"/>
      <c r="C22" s="343"/>
      <c r="D22" s="343"/>
      <c r="E22" s="104"/>
      <c r="F22" s="104"/>
      <c r="G22" s="104"/>
      <c r="H22" s="104"/>
      <c r="I22" s="104"/>
      <c r="J22" s="104"/>
      <c r="K22" s="104"/>
      <c r="L22" s="104"/>
      <c r="M22" s="104"/>
      <c r="N22" s="105"/>
      <c r="O22" s="105"/>
      <c r="P22" s="105"/>
      <c r="Q22" s="105"/>
      <c r="R22" s="105"/>
      <c r="S22" s="105"/>
      <c r="T22" s="105"/>
      <c r="U22" s="105"/>
    </row>
    <row r="23" spans="22:23" s="9" customFormat="1" ht="15.75">
      <c r="V23" s="294"/>
      <c r="W23" s="294"/>
    </row>
    <row r="24" spans="22:23" s="9" customFormat="1" ht="15.75">
      <c r="V24" s="294"/>
      <c r="W24" s="294"/>
    </row>
    <row r="25" spans="22:23" s="9" customFormat="1" ht="15.75">
      <c r="V25" s="294"/>
      <c r="W25" s="294"/>
    </row>
  </sheetData>
  <sheetProtection formatCells="0" formatColumns="0" formatRows="0" insertRows="0"/>
  <mergeCells count="33">
    <mergeCell ref="J4:J7"/>
    <mergeCell ref="I3:I7"/>
    <mergeCell ref="L5:N6"/>
    <mergeCell ref="K5:K7"/>
    <mergeCell ref="U3:U7"/>
    <mergeCell ref="O5:O7"/>
    <mergeCell ref="Q4:Q7"/>
    <mergeCell ref="R4:R7"/>
    <mergeCell ref="S4:S7"/>
    <mergeCell ref="T3:T7"/>
    <mergeCell ref="K4:P4"/>
    <mergeCell ref="A20:E20"/>
    <mergeCell ref="N20:T20"/>
    <mergeCell ref="A17:E17"/>
    <mergeCell ref="N17:T17"/>
    <mergeCell ref="A18:E18"/>
    <mergeCell ref="N18:T18"/>
    <mergeCell ref="A8:B8"/>
    <mergeCell ref="A1:D1"/>
    <mergeCell ref="B3:B7"/>
    <mergeCell ref="D3:D7"/>
    <mergeCell ref="C3:C7"/>
    <mergeCell ref="A3:A7"/>
    <mergeCell ref="P5:P7"/>
    <mergeCell ref="J3:S3"/>
    <mergeCell ref="E4:E7"/>
    <mergeCell ref="P1:U1"/>
    <mergeCell ref="P2:U2"/>
    <mergeCell ref="E1:O1"/>
    <mergeCell ref="F4:F7"/>
    <mergeCell ref="E3:F3"/>
    <mergeCell ref="G3:G7"/>
    <mergeCell ref="H3:H7"/>
  </mergeCells>
  <printOptions/>
  <pageMargins left="0.393700787401575" right="0.393700787401575" top="0.41" bottom="0.45" header="0.31496062992126" footer="0.31496062992126"/>
  <pageSetup horizontalDpi="600" verticalDpi="600" orientation="landscape" paperSize="9" scale="70" r:id="rId2"/>
  <drawing r:id="rId1"/>
</worksheet>
</file>

<file path=xl/worksheets/sheet8.xml><?xml version="1.0" encoding="utf-8"?>
<worksheet xmlns="http://schemas.openxmlformats.org/spreadsheetml/2006/main" xmlns:r="http://schemas.openxmlformats.org/officeDocument/2006/relationships">
  <sheetPr>
    <tabColor rgb="FFFFFF00"/>
  </sheetPr>
  <dimension ref="A1:X24"/>
  <sheetViews>
    <sheetView view="pageBreakPreview" zoomScaleSheetLayoutView="100" zoomScalePageLayoutView="0" workbookViewId="0" topLeftCell="A4">
      <selection activeCell="A9" sqref="A9:V22"/>
    </sheetView>
  </sheetViews>
  <sheetFormatPr defaultColWidth="9.00390625" defaultRowHeight="15.75"/>
  <cols>
    <col min="1" max="1" width="3.25390625" style="2" customWidth="1"/>
    <col min="2" max="2" width="13.375" style="2" customWidth="1"/>
    <col min="3" max="3" width="6.50390625" style="2" customWidth="1"/>
    <col min="4" max="4" width="6.00390625" style="2" customWidth="1"/>
    <col min="5" max="5" width="8.50390625" style="2" customWidth="1"/>
    <col min="6" max="6" width="5.75390625" style="2" customWidth="1"/>
    <col min="7" max="7" width="5.00390625" style="2" customWidth="1"/>
    <col min="8" max="8" width="6.75390625" style="2" customWidth="1"/>
    <col min="9" max="9" width="6.125" style="2" customWidth="1"/>
    <col min="10" max="12" width="6.75390625" style="2" customWidth="1"/>
    <col min="13" max="13" width="8.125" style="6" customWidth="1"/>
    <col min="14" max="14" width="7.25390625" style="6" customWidth="1"/>
    <col min="15" max="16" width="5.375" style="6" customWidth="1"/>
    <col min="17" max="17" width="7.125" style="6" customWidth="1"/>
    <col min="18" max="18" width="8.00390625" style="6" customWidth="1"/>
    <col min="19" max="19" width="5.375" style="6" customWidth="1"/>
    <col min="20" max="20" width="5.25390625" style="6" customWidth="1"/>
    <col min="21" max="21" width="6.125" style="6" customWidth="1"/>
    <col min="22" max="22" width="7.375" style="6" customWidth="1"/>
    <col min="23" max="16384" width="9.00390625" style="2" customWidth="1"/>
  </cols>
  <sheetData>
    <row r="1" spans="1:22" ht="63.75" customHeight="1">
      <c r="A1" s="493" t="s">
        <v>152</v>
      </c>
      <c r="B1" s="493"/>
      <c r="C1" s="493"/>
      <c r="D1" s="493"/>
      <c r="E1" s="493"/>
      <c r="F1" s="542" t="s">
        <v>124</v>
      </c>
      <c r="G1" s="542"/>
      <c r="H1" s="542"/>
      <c r="I1" s="542"/>
      <c r="J1" s="542"/>
      <c r="K1" s="542"/>
      <c r="L1" s="542"/>
      <c r="M1" s="542"/>
      <c r="N1" s="542"/>
      <c r="O1" s="542"/>
      <c r="P1" s="18"/>
      <c r="Q1" s="539" t="s">
        <v>150</v>
      </c>
      <c r="R1" s="539"/>
      <c r="S1" s="539"/>
      <c r="T1" s="539"/>
      <c r="U1" s="539"/>
      <c r="V1" s="539"/>
    </row>
    <row r="2" spans="1:22" ht="17.25" customHeight="1">
      <c r="A2" s="9"/>
      <c r="B2" s="11"/>
      <c r="C2" s="11"/>
      <c r="D2" s="11"/>
      <c r="E2" s="4"/>
      <c r="F2" s="4"/>
      <c r="G2" s="4"/>
      <c r="H2" s="4"/>
      <c r="I2" s="4"/>
      <c r="J2" s="14"/>
      <c r="K2" s="15">
        <f>COUNTBLANK(E8:V22)</f>
        <v>252</v>
      </c>
      <c r="L2" s="15">
        <f>COUNTA(E9:V22)</f>
        <v>0</v>
      </c>
      <c r="M2" s="17">
        <f>K2+L2</f>
        <v>252</v>
      </c>
      <c r="N2" s="16"/>
      <c r="O2" s="10"/>
      <c r="P2" s="10"/>
      <c r="Q2" s="10"/>
      <c r="R2" s="541" t="s">
        <v>98</v>
      </c>
      <c r="S2" s="541"/>
      <c r="T2" s="541"/>
      <c r="U2" s="541"/>
      <c r="V2" s="541"/>
    </row>
    <row r="3" spans="1:22" s="7" customFormat="1" ht="15.75" customHeight="1">
      <c r="A3" s="567" t="s">
        <v>157</v>
      </c>
      <c r="B3" s="568"/>
      <c r="C3" s="520" t="s">
        <v>132</v>
      </c>
      <c r="D3" s="543" t="s">
        <v>134</v>
      </c>
      <c r="E3" s="573" t="s">
        <v>4</v>
      </c>
      <c r="F3" s="574"/>
      <c r="G3" s="559" t="s">
        <v>36</v>
      </c>
      <c r="H3" s="559" t="s">
        <v>82</v>
      </c>
      <c r="I3" s="565" t="s">
        <v>37</v>
      </c>
      <c r="J3" s="566"/>
      <c r="K3" s="566"/>
      <c r="L3" s="566"/>
      <c r="M3" s="566"/>
      <c r="N3" s="566"/>
      <c r="O3" s="566"/>
      <c r="P3" s="566"/>
      <c r="Q3" s="566"/>
      <c r="R3" s="566"/>
      <c r="S3" s="566"/>
      <c r="T3" s="566"/>
      <c r="U3" s="560" t="s">
        <v>103</v>
      </c>
      <c r="V3" s="543" t="s">
        <v>108</v>
      </c>
    </row>
    <row r="4" spans="1:22" s="8" customFormat="1" ht="15.75" customHeight="1">
      <c r="A4" s="569"/>
      <c r="B4" s="570"/>
      <c r="C4" s="521"/>
      <c r="D4" s="543"/>
      <c r="E4" s="523" t="s">
        <v>137</v>
      </c>
      <c r="F4" s="523" t="s">
        <v>62</v>
      </c>
      <c r="G4" s="559"/>
      <c r="H4" s="559"/>
      <c r="I4" s="559" t="s">
        <v>37</v>
      </c>
      <c r="J4" s="564" t="s">
        <v>38</v>
      </c>
      <c r="K4" s="564"/>
      <c r="L4" s="564"/>
      <c r="M4" s="564"/>
      <c r="N4" s="564"/>
      <c r="O4" s="564"/>
      <c r="P4" s="564"/>
      <c r="Q4" s="564"/>
      <c r="R4" s="515" t="s">
        <v>139</v>
      </c>
      <c r="S4" s="512" t="s">
        <v>148</v>
      </c>
      <c r="T4" s="515" t="s">
        <v>81</v>
      </c>
      <c r="U4" s="560"/>
      <c r="V4" s="543"/>
    </row>
    <row r="5" spans="1:22" s="7" customFormat="1" ht="15.75" customHeight="1">
      <c r="A5" s="569"/>
      <c r="B5" s="570"/>
      <c r="C5" s="521"/>
      <c r="D5" s="543"/>
      <c r="E5" s="524"/>
      <c r="F5" s="524"/>
      <c r="G5" s="559"/>
      <c r="H5" s="559"/>
      <c r="I5" s="559"/>
      <c r="J5" s="559" t="s">
        <v>61</v>
      </c>
      <c r="K5" s="561" t="s">
        <v>4</v>
      </c>
      <c r="L5" s="562"/>
      <c r="M5" s="562"/>
      <c r="N5" s="562"/>
      <c r="O5" s="562"/>
      <c r="P5" s="562"/>
      <c r="Q5" s="563"/>
      <c r="R5" s="516"/>
      <c r="S5" s="513"/>
      <c r="T5" s="516"/>
      <c r="U5" s="560"/>
      <c r="V5" s="543"/>
    </row>
    <row r="6" spans="1:22" s="7" customFormat="1" ht="15.75" customHeight="1">
      <c r="A6" s="569"/>
      <c r="B6" s="570"/>
      <c r="C6" s="521"/>
      <c r="D6" s="543"/>
      <c r="E6" s="524"/>
      <c r="F6" s="524"/>
      <c r="G6" s="559"/>
      <c r="H6" s="559"/>
      <c r="I6" s="559"/>
      <c r="J6" s="559"/>
      <c r="K6" s="515" t="s">
        <v>96</v>
      </c>
      <c r="L6" s="561" t="s">
        <v>4</v>
      </c>
      <c r="M6" s="562"/>
      <c r="N6" s="563"/>
      <c r="O6" s="515" t="s">
        <v>42</v>
      </c>
      <c r="P6" s="512" t="s">
        <v>147</v>
      </c>
      <c r="Q6" s="515" t="s">
        <v>46</v>
      </c>
      <c r="R6" s="516"/>
      <c r="S6" s="513"/>
      <c r="T6" s="516"/>
      <c r="U6" s="560"/>
      <c r="V6" s="543"/>
    </row>
    <row r="7" spans="1:22" s="7" customFormat="1" ht="51" customHeight="1">
      <c r="A7" s="569"/>
      <c r="B7" s="570"/>
      <c r="C7" s="522"/>
      <c r="D7" s="543"/>
      <c r="E7" s="525"/>
      <c r="F7" s="525"/>
      <c r="G7" s="559"/>
      <c r="H7" s="559"/>
      <c r="I7" s="559"/>
      <c r="J7" s="559"/>
      <c r="K7" s="517"/>
      <c r="L7" s="28" t="s">
        <v>39</v>
      </c>
      <c r="M7" s="28" t="s">
        <v>40</v>
      </c>
      <c r="N7" s="28" t="s">
        <v>159</v>
      </c>
      <c r="O7" s="517"/>
      <c r="P7" s="514"/>
      <c r="Q7" s="517"/>
      <c r="R7" s="517"/>
      <c r="S7" s="514"/>
      <c r="T7" s="517"/>
      <c r="U7" s="560"/>
      <c r="V7" s="543"/>
    </row>
    <row r="8" spans="1:22" ht="15.75">
      <c r="A8" s="571"/>
      <c r="B8" s="572"/>
      <c r="C8" s="19" t="s">
        <v>13</v>
      </c>
      <c r="D8" s="19" t="s">
        <v>14</v>
      </c>
      <c r="E8" s="19" t="s">
        <v>19</v>
      </c>
      <c r="F8" s="19" t="s">
        <v>22</v>
      </c>
      <c r="G8" s="19" t="s">
        <v>23</v>
      </c>
      <c r="H8" s="19" t="s">
        <v>24</v>
      </c>
      <c r="I8" s="19" t="s">
        <v>25</v>
      </c>
      <c r="J8" s="19" t="s">
        <v>26</v>
      </c>
      <c r="K8" s="19" t="s">
        <v>27</v>
      </c>
      <c r="L8" s="19" t="s">
        <v>29</v>
      </c>
      <c r="M8" s="19" t="s">
        <v>30</v>
      </c>
      <c r="N8" s="19" t="s">
        <v>104</v>
      </c>
      <c r="O8" s="19" t="s">
        <v>101</v>
      </c>
      <c r="P8" s="19" t="s">
        <v>105</v>
      </c>
      <c r="Q8" s="19" t="s">
        <v>106</v>
      </c>
      <c r="R8" s="19" t="s">
        <v>107</v>
      </c>
      <c r="S8" s="19" t="s">
        <v>118</v>
      </c>
      <c r="T8" s="19" t="s">
        <v>131</v>
      </c>
      <c r="U8" s="19" t="s">
        <v>133</v>
      </c>
      <c r="V8" s="19" t="s">
        <v>149</v>
      </c>
    </row>
    <row r="9" spans="1:24" ht="15.75">
      <c r="A9" s="19" t="s">
        <v>0</v>
      </c>
      <c r="B9" s="29" t="s">
        <v>94</v>
      </c>
      <c r="C9" s="20"/>
      <c r="D9" s="20"/>
      <c r="E9" s="20"/>
      <c r="F9" s="20"/>
      <c r="G9" s="20"/>
      <c r="H9" s="20"/>
      <c r="I9" s="20"/>
      <c r="J9" s="20"/>
      <c r="K9" s="20"/>
      <c r="L9" s="32"/>
      <c r="M9" s="32"/>
      <c r="N9" s="33"/>
      <c r="O9" s="20"/>
      <c r="P9" s="20"/>
      <c r="Q9" s="30"/>
      <c r="R9" s="30"/>
      <c r="S9" s="30"/>
      <c r="T9" s="30"/>
      <c r="U9" s="20"/>
      <c r="V9" s="20"/>
      <c r="X9" s="13"/>
    </row>
    <row r="10" spans="1:22" ht="15.75">
      <c r="A10" s="22" t="s">
        <v>13</v>
      </c>
      <c r="B10" s="31" t="s">
        <v>54</v>
      </c>
      <c r="C10" s="20"/>
      <c r="D10" s="20"/>
      <c r="E10" s="20"/>
      <c r="F10" s="20"/>
      <c r="G10" s="20"/>
      <c r="H10" s="20"/>
      <c r="I10" s="20"/>
      <c r="J10" s="20"/>
      <c r="K10" s="20"/>
      <c r="L10" s="32"/>
      <c r="M10" s="32"/>
      <c r="N10" s="33"/>
      <c r="O10" s="20"/>
      <c r="P10" s="20"/>
      <c r="Q10" s="20"/>
      <c r="R10" s="20"/>
      <c r="S10" s="20"/>
      <c r="T10" s="20"/>
      <c r="U10" s="20"/>
      <c r="V10" s="20"/>
    </row>
    <row r="11" spans="1:22" ht="15.75">
      <c r="A11" s="22" t="s">
        <v>14</v>
      </c>
      <c r="B11" s="31" t="s">
        <v>55</v>
      </c>
      <c r="C11" s="20"/>
      <c r="D11" s="20"/>
      <c r="E11" s="20"/>
      <c r="F11" s="20"/>
      <c r="G11" s="20"/>
      <c r="H11" s="20"/>
      <c r="I11" s="20"/>
      <c r="J11" s="20"/>
      <c r="K11" s="20"/>
      <c r="L11" s="32"/>
      <c r="M11" s="32"/>
      <c r="N11" s="33"/>
      <c r="O11" s="20"/>
      <c r="P11" s="20"/>
      <c r="Q11" s="20"/>
      <c r="R11" s="20"/>
      <c r="S11" s="20"/>
      <c r="T11" s="20"/>
      <c r="U11" s="20"/>
      <c r="V11" s="20"/>
    </row>
    <row r="12" spans="1:22" ht="15.75">
      <c r="A12" s="22" t="s">
        <v>19</v>
      </c>
      <c r="B12" s="31" t="s">
        <v>56</v>
      </c>
      <c r="C12" s="20"/>
      <c r="D12" s="20"/>
      <c r="E12" s="20"/>
      <c r="F12" s="20"/>
      <c r="G12" s="20"/>
      <c r="H12" s="20"/>
      <c r="I12" s="20"/>
      <c r="J12" s="20"/>
      <c r="K12" s="20"/>
      <c r="L12" s="32"/>
      <c r="M12" s="32"/>
      <c r="N12" s="33"/>
      <c r="O12" s="20"/>
      <c r="P12" s="20"/>
      <c r="Q12" s="20"/>
      <c r="R12" s="20"/>
      <c r="S12" s="20"/>
      <c r="T12" s="20"/>
      <c r="U12" s="20"/>
      <c r="V12" s="20"/>
    </row>
    <row r="13" spans="1:22" ht="15.75">
      <c r="A13" s="22" t="s">
        <v>22</v>
      </c>
      <c r="B13" s="31" t="s">
        <v>57</v>
      </c>
      <c r="C13" s="20"/>
      <c r="D13" s="20"/>
      <c r="E13" s="20"/>
      <c r="F13" s="20"/>
      <c r="G13" s="20"/>
      <c r="H13" s="20"/>
      <c r="I13" s="20"/>
      <c r="J13" s="20"/>
      <c r="K13" s="20"/>
      <c r="L13" s="32"/>
      <c r="M13" s="32"/>
      <c r="N13" s="33"/>
      <c r="O13" s="20"/>
      <c r="P13" s="20"/>
      <c r="Q13" s="20"/>
      <c r="R13" s="20"/>
      <c r="S13" s="20"/>
      <c r="T13" s="20"/>
      <c r="U13" s="20"/>
      <c r="V13" s="20"/>
    </row>
    <row r="14" spans="1:22" ht="15.75">
      <c r="A14" s="22" t="s">
        <v>23</v>
      </c>
      <c r="B14" s="31" t="s">
        <v>60</v>
      </c>
      <c r="C14" s="20"/>
      <c r="D14" s="20"/>
      <c r="E14" s="20"/>
      <c r="F14" s="20"/>
      <c r="G14" s="20"/>
      <c r="H14" s="20"/>
      <c r="I14" s="20"/>
      <c r="J14" s="20"/>
      <c r="K14" s="20"/>
      <c r="L14" s="32"/>
      <c r="M14" s="32"/>
      <c r="N14" s="33"/>
      <c r="O14" s="20"/>
      <c r="P14" s="20"/>
      <c r="Q14" s="20"/>
      <c r="R14" s="20"/>
      <c r="S14" s="20"/>
      <c r="T14" s="20"/>
      <c r="U14" s="20"/>
      <c r="V14" s="20"/>
    </row>
    <row r="15" spans="1:22" ht="15.75">
      <c r="A15" s="22" t="s">
        <v>24</v>
      </c>
      <c r="B15" s="31" t="s">
        <v>58</v>
      </c>
      <c r="C15" s="20"/>
      <c r="D15" s="20"/>
      <c r="E15" s="20"/>
      <c r="F15" s="20"/>
      <c r="G15" s="20"/>
      <c r="H15" s="20"/>
      <c r="I15" s="20"/>
      <c r="J15" s="20"/>
      <c r="K15" s="20"/>
      <c r="L15" s="32"/>
      <c r="M15" s="32"/>
      <c r="N15" s="33"/>
      <c r="O15" s="20"/>
      <c r="P15" s="20"/>
      <c r="Q15" s="20"/>
      <c r="R15" s="20"/>
      <c r="S15" s="20"/>
      <c r="T15" s="20"/>
      <c r="U15" s="20"/>
      <c r="V15" s="20"/>
    </row>
    <row r="16" spans="1:22" ht="15.75">
      <c r="A16" s="19" t="s">
        <v>1</v>
      </c>
      <c r="B16" s="29" t="s">
        <v>95</v>
      </c>
      <c r="C16" s="20"/>
      <c r="D16" s="20"/>
      <c r="E16" s="20"/>
      <c r="F16" s="20"/>
      <c r="G16" s="20"/>
      <c r="H16" s="20"/>
      <c r="I16" s="20"/>
      <c r="J16" s="20"/>
      <c r="K16" s="20"/>
      <c r="L16" s="20"/>
      <c r="M16" s="20"/>
      <c r="N16" s="20"/>
      <c r="O16" s="20"/>
      <c r="P16" s="20"/>
      <c r="Q16" s="30"/>
      <c r="R16" s="30"/>
      <c r="S16" s="30"/>
      <c r="T16" s="30"/>
      <c r="U16" s="20"/>
      <c r="V16" s="20"/>
    </row>
    <row r="17" spans="1:22" ht="16.5" customHeight="1">
      <c r="A17" s="22" t="s">
        <v>13</v>
      </c>
      <c r="B17" s="31" t="s">
        <v>54</v>
      </c>
      <c r="C17" s="20"/>
      <c r="D17" s="20"/>
      <c r="E17" s="20"/>
      <c r="F17" s="20"/>
      <c r="G17" s="20"/>
      <c r="H17" s="20"/>
      <c r="I17" s="20"/>
      <c r="J17" s="20"/>
      <c r="K17" s="20"/>
      <c r="L17" s="20"/>
      <c r="M17" s="20"/>
      <c r="N17" s="20"/>
      <c r="O17" s="20"/>
      <c r="P17" s="20"/>
      <c r="Q17" s="20"/>
      <c r="R17" s="20"/>
      <c r="S17" s="20"/>
      <c r="T17" s="20"/>
      <c r="U17" s="20"/>
      <c r="V17" s="20"/>
    </row>
    <row r="18" spans="1:22" ht="16.5" customHeight="1">
      <c r="A18" s="22" t="s">
        <v>14</v>
      </c>
      <c r="B18" s="31" t="s">
        <v>55</v>
      </c>
      <c r="C18" s="20"/>
      <c r="D18" s="20"/>
      <c r="E18" s="20"/>
      <c r="F18" s="20"/>
      <c r="G18" s="20"/>
      <c r="H18" s="20"/>
      <c r="I18" s="20"/>
      <c r="J18" s="20"/>
      <c r="K18" s="20"/>
      <c r="L18" s="20"/>
      <c r="M18" s="20"/>
      <c r="N18" s="20"/>
      <c r="O18" s="20"/>
      <c r="P18" s="20"/>
      <c r="Q18" s="20"/>
      <c r="R18" s="20"/>
      <c r="S18" s="20"/>
      <c r="T18" s="20"/>
      <c r="U18" s="20"/>
      <c r="V18" s="20"/>
    </row>
    <row r="19" spans="1:22" ht="16.5" customHeight="1">
      <c r="A19" s="22" t="s">
        <v>19</v>
      </c>
      <c r="B19" s="31" t="s">
        <v>56</v>
      </c>
      <c r="C19" s="20"/>
      <c r="D19" s="20"/>
      <c r="E19" s="20"/>
      <c r="F19" s="20"/>
      <c r="G19" s="20"/>
      <c r="H19" s="20"/>
      <c r="I19" s="20"/>
      <c r="J19" s="20"/>
      <c r="K19" s="20"/>
      <c r="L19" s="20"/>
      <c r="M19" s="20"/>
      <c r="N19" s="20"/>
      <c r="O19" s="20"/>
      <c r="P19" s="20"/>
      <c r="Q19" s="20"/>
      <c r="R19" s="20"/>
      <c r="S19" s="20"/>
      <c r="T19" s="20"/>
      <c r="U19" s="20"/>
      <c r="V19" s="20"/>
    </row>
    <row r="20" spans="1:22" ht="16.5" customHeight="1">
      <c r="A20" s="22" t="s">
        <v>22</v>
      </c>
      <c r="B20" s="31" t="s">
        <v>57</v>
      </c>
      <c r="C20" s="20"/>
      <c r="D20" s="20"/>
      <c r="E20" s="20"/>
      <c r="F20" s="20"/>
      <c r="G20" s="20"/>
      <c r="H20" s="20"/>
      <c r="I20" s="20"/>
      <c r="J20" s="20"/>
      <c r="K20" s="20"/>
      <c r="L20" s="20"/>
      <c r="M20" s="20"/>
      <c r="N20" s="20"/>
      <c r="O20" s="20"/>
      <c r="P20" s="20"/>
      <c r="Q20" s="20"/>
      <c r="R20" s="20"/>
      <c r="S20" s="20"/>
      <c r="T20" s="20"/>
      <c r="U20" s="20"/>
      <c r="V20" s="20"/>
    </row>
    <row r="21" spans="1:22" ht="16.5" customHeight="1">
      <c r="A21" s="22" t="s">
        <v>23</v>
      </c>
      <c r="B21" s="31" t="s">
        <v>60</v>
      </c>
      <c r="C21" s="20"/>
      <c r="D21" s="20"/>
      <c r="E21" s="20"/>
      <c r="F21" s="20"/>
      <c r="G21" s="20"/>
      <c r="H21" s="20"/>
      <c r="I21" s="20"/>
      <c r="J21" s="20"/>
      <c r="K21" s="20"/>
      <c r="L21" s="20"/>
      <c r="M21" s="20"/>
      <c r="N21" s="20"/>
      <c r="O21" s="20"/>
      <c r="P21" s="20"/>
      <c r="Q21" s="20"/>
      <c r="R21" s="20"/>
      <c r="S21" s="20"/>
      <c r="T21" s="20"/>
      <c r="U21" s="20"/>
      <c r="V21" s="20"/>
    </row>
    <row r="22" spans="1:22" ht="16.5" customHeight="1">
      <c r="A22" s="22" t="s">
        <v>24</v>
      </c>
      <c r="B22" s="31" t="s">
        <v>58</v>
      </c>
      <c r="C22" s="20"/>
      <c r="D22" s="20"/>
      <c r="E22" s="20"/>
      <c r="F22" s="20"/>
      <c r="G22" s="20"/>
      <c r="H22" s="20"/>
      <c r="I22" s="20"/>
      <c r="J22" s="20"/>
      <c r="K22" s="20"/>
      <c r="L22" s="20"/>
      <c r="M22" s="20"/>
      <c r="N22" s="20"/>
      <c r="O22" s="20"/>
      <c r="P22" s="20"/>
      <c r="Q22" s="20"/>
      <c r="R22" s="20"/>
      <c r="S22" s="20"/>
      <c r="T22" s="20"/>
      <c r="U22" s="20"/>
      <c r="V22" s="20"/>
    </row>
    <row r="23" spans="1:23" s="3" customFormat="1" ht="45.75" customHeight="1">
      <c r="A23" s="544" t="s">
        <v>119</v>
      </c>
      <c r="B23" s="544"/>
      <c r="C23" s="544"/>
      <c r="D23" s="544"/>
      <c r="E23" s="544"/>
      <c r="F23" s="544"/>
      <c r="G23" s="544"/>
      <c r="H23" s="544"/>
      <c r="I23" s="544"/>
      <c r="J23" s="544"/>
      <c r="K23" s="5"/>
      <c r="L23" s="5"/>
      <c r="M23" s="5"/>
      <c r="O23" s="546" t="s">
        <v>127</v>
      </c>
      <c r="P23" s="546"/>
      <c r="Q23" s="546"/>
      <c r="R23" s="546"/>
      <c r="S23" s="546"/>
      <c r="T23" s="546"/>
      <c r="U23" s="546"/>
      <c r="V23" s="546"/>
      <c r="W23" s="3" t="s">
        <v>2</v>
      </c>
    </row>
    <row r="24" spans="1:22" ht="15.75">
      <c r="A24" s="545"/>
      <c r="B24" s="545"/>
      <c r="C24" s="545"/>
      <c r="D24" s="545"/>
      <c r="E24" s="545"/>
      <c r="F24" s="545"/>
      <c r="G24" s="545"/>
      <c r="H24" s="545"/>
      <c r="I24" s="545"/>
      <c r="J24" s="545"/>
      <c r="O24" s="547"/>
      <c r="P24" s="547"/>
      <c r="Q24" s="547"/>
      <c r="R24" s="547"/>
      <c r="S24" s="547"/>
      <c r="T24" s="547"/>
      <c r="U24" s="547"/>
      <c r="V24" s="547"/>
    </row>
  </sheetData>
  <sheetProtection/>
  <mergeCells count="29">
    <mergeCell ref="E3:F3"/>
    <mergeCell ref="E4:E7"/>
    <mergeCell ref="F4:F7"/>
    <mergeCell ref="R4:R7"/>
    <mergeCell ref="K6:K7"/>
    <mergeCell ref="I4:I7"/>
    <mergeCell ref="L6:N6"/>
    <mergeCell ref="O6:O7"/>
    <mergeCell ref="Q6:Q7"/>
    <mergeCell ref="A1:E1"/>
    <mergeCell ref="F1:O1"/>
    <mergeCell ref="Q1:V1"/>
    <mergeCell ref="J4:Q4"/>
    <mergeCell ref="I3:T3"/>
    <mergeCell ref="C3:C7"/>
    <mergeCell ref="S4:S7"/>
    <mergeCell ref="T4:T7"/>
    <mergeCell ref="D3:D7"/>
    <mergeCell ref="A3:B8"/>
    <mergeCell ref="A23:J24"/>
    <mergeCell ref="O23:V24"/>
    <mergeCell ref="R2:V2"/>
    <mergeCell ref="V3:V7"/>
    <mergeCell ref="J5:J7"/>
    <mergeCell ref="G3:G7"/>
    <mergeCell ref="H3:H7"/>
    <mergeCell ref="P6:P7"/>
    <mergeCell ref="U3:U7"/>
    <mergeCell ref="K5:Q5"/>
  </mergeCells>
  <printOptions/>
  <pageMargins left="0.4330708661417323" right="0.1968503937007874" top="0.1968503937007874" bottom="0" header="0.1968503937007874" footer="0.1968503937007874"/>
  <pageSetup horizontalDpi="600" verticalDpi="600" orientation="landscape" paperSize="9" scale="90"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AB121"/>
  <sheetViews>
    <sheetView view="pageBreakPreview" zoomScale="90" zoomScaleSheetLayoutView="90" zoomScalePageLayoutView="0" workbookViewId="0" topLeftCell="A87">
      <selection activeCell="G117" sqref="G117"/>
    </sheetView>
  </sheetViews>
  <sheetFormatPr defaultColWidth="9.00390625" defaultRowHeight="15.75"/>
  <cols>
    <col min="1" max="1" width="4.125" style="4" customWidth="1"/>
    <col min="2" max="2" width="13.125" style="4" customWidth="1"/>
    <col min="3" max="3" width="7.625" style="4" customWidth="1"/>
    <col min="4" max="4" width="7.75390625" style="4" customWidth="1"/>
    <col min="5" max="5" width="8.50390625" style="4" customWidth="1"/>
    <col min="6" max="6" width="6.75390625" style="4" customWidth="1"/>
    <col min="7" max="7" width="6.50390625" style="4" customWidth="1"/>
    <col min="8" max="8" width="5.375" style="4" customWidth="1"/>
    <col min="9" max="9" width="9.375" style="4" customWidth="1"/>
    <col min="10" max="10" width="7.75390625" style="4" customWidth="1"/>
    <col min="11" max="11" width="6.625" style="4" customWidth="1"/>
    <col min="12" max="13" width="7.125" style="4" customWidth="1"/>
    <col min="14" max="14" width="7.375" style="10" customWidth="1"/>
    <col min="15" max="15" width="6.50390625" style="10" customWidth="1"/>
    <col min="16" max="16" width="5.625" style="10" customWidth="1"/>
    <col min="17" max="18" width="7.00390625" style="10" customWidth="1"/>
    <col min="19" max="19" width="5.75390625" style="10" customWidth="1"/>
    <col min="20" max="20" width="7.25390625" style="10" customWidth="1"/>
    <col min="21" max="21" width="9.375" style="10" customWidth="1"/>
    <col min="22" max="22" width="0.12890625" style="4" customWidth="1"/>
    <col min="23" max="23" width="0.12890625" style="4" hidden="1" customWidth="1"/>
    <col min="24" max="24" width="6.625" style="4" hidden="1" customWidth="1"/>
    <col min="25" max="26" width="9.00390625" style="4" hidden="1" customWidth="1"/>
    <col min="27" max="27" width="0.12890625" style="187" hidden="1" customWidth="1"/>
    <col min="28" max="28" width="7.00390625" style="187" hidden="1" customWidth="1"/>
    <col min="29" max="16384" width="9.00390625" style="4" customWidth="1"/>
  </cols>
  <sheetData>
    <row r="1" spans="1:21" ht="65.25" customHeight="1">
      <c r="A1" s="493" t="s">
        <v>323</v>
      </c>
      <c r="B1" s="493"/>
      <c r="C1" s="493"/>
      <c r="D1" s="493"/>
      <c r="E1" s="467" t="s">
        <v>462</v>
      </c>
      <c r="F1" s="467"/>
      <c r="G1" s="467"/>
      <c r="H1" s="467"/>
      <c r="I1" s="467"/>
      <c r="J1" s="467"/>
      <c r="K1" s="467"/>
      <c r="L1" s="467"/>
      <c r="M1" s="467"/>
      <c r="N1" s="467"/>
      <c r="O1" s="467"/>
      <c r="P1" s="507" t="str">
        <f>TT!C2</f>
        <v>Đơn vị  báo cáo: 
Cục THADS tỉnh Đồng Tháp
Đơn vị nhận báo cáo:
Tổng Cục THADS</v>
      </c>
      <c r="Q1" s="507"/>
      <c r="R1" s="507"/>
      <c r="S1" s="507"/>
      <c r="T1" s="507"/>
      <c r="U1" s="507"/>
    </row>
    <row r="2" spans="1:22" ht="17.25" customHeight="1">
      <c r="A2" s="9"/>
      <c r="B2" s="11"/>
      <c r="C2" s="11"/>
      <c r="D2" s="11"/>
      <c r="I2" s="172"/>
      <c r="J2" s="173">
        <f>COUNTBLANK(E9:U116)</f>
        <v>282</v>
      </c>
      <c r="K2" s="174">
        <f>COUNTA(E9:U116)</f>
        <v>1558</v>
      </c>
      <c r="L2" s="174">
        <f>J2+K2</f>
        <v>1840</v>
      </c>
      <c r="M2" s="174"/>
      <c r="P2" s="494" t="s">
        <v>164</v>
      </c>
      <c r="Q2" s="494"/>
      <c r="R2" s="494"/>
      <c r="S2" s="494"/>
      <c r="T2" s="494"/>
      <c r="U2" s="494"/>
      <c r="V2" s="175"/>
    </row>
    <row r="3" spans="1:28" s="176" customFormat="1" ht="15.75" customHeight="1">
      <c r="A3" s="584" t="s">
        <v>136</v>
      </c>
      <c r="B3" s="584" t="s">
        <v>157</v>
      </c>
      <c r="C3" s="590" t="s">
        <v>163</v>
      </c>
      <c r="D3" s="492" t="s">
        <v>134</v>
      </c>
      <c r="E3" s="492" t="s">
        <v>4</v>
      </c>
      <c r="F3" s="492"/>
      <c r="G3" s="583" t="s">
        <v>36</v>
      </c>
      <c r="H3" s="583" t="s">
        <v>165</v>
      </c>
      <c r="I3" s="583" t="s">
        <v>37</v>
      </c>
      <c r="J3" s="498" t="s">
        <v>4</v>
      </c>
      <c r="K3" s="499"/>
      <c r="L3" s="499"/>
      <c r="M3" s="499"/>
      <c r="N3" s="499"/>
      <c r="O3" s="499"/>
      <c r="P3" s="499"/>
      <c r="Q3" s="499"/>
      <c r="R3" s="499"/>
      <c r="S3" s="499"/>
      <c r="T3" s="587" t="s">
        <v>103</v>
      </c>
      <c r="U3" s="490" t="s">
        <v>160</v>
      </c>
      <c r="AA3" s="188"/>
      <c r="AB3" s="188"/>
    </row>
    <row r="4" spans="1:28" s="177" customFormat="1" ht="15.75" customHeight="1">
      <c r="A4" s="585"/>
      <c r="B4" s="585"/>
      <c r="C4" s="590"/>
      <c r="D4" s="492"/>
      <c r="E4" s="492" t="s">
        <v>137</v>
      </c>
      <c r="F4" s="492" t="s">
        <v>62</v>
      </c>
      <c r="G4" s="583"/>
      <c r="H4" s="583"/>
      <c r="I4" s="583"/>
      <c r="J4" s="583" t="s">
        <v>61</v>
      </c>
      <c r="K4" s="492" t="s">
        <v>4</v>
      </c>
      <c r="L4" s="492"/>
      <c r="M4" s="492"/>
      <c r="N4" s="492"/>
      <c r="O4" s="492"/>
      <c r="P4" s="492"/>
      <c r="Q4" s="583" t="s">
        <v>139</v>
      </c>
      <c r="R4" s="583" t="s">
        <v>148</v>
      </c>
      <c r="S4" s="582" t="s">
        <v>81</v>
      </c>
      <c r="T4" s="588"/>
      <c r="U4" s="491"/>
      <c r="AA4" s="189"/>
      <c r="AB4" s="189"/>
    </row>
    <row r="5" spans="1:28" s="176" customFormat="1" ht="15.75" customHeight="1">
      <c r="A5" s="585"/>
      <c r="B5" s="585"/>
      <c r="C5" s="590"/>
      <c r="D5" s="492"/>
      <c r="E5" s="492"/>
      <c r="F5" s="492"/>
      <c r="G5" s="583"/>
      <c r="H5" s="583"/>
      <c r="I5" s="583"/>
      <c r="J5" s="583"/>
      <c r="K5" s="583" t="s">
        <v>96</v>
      </c>
      <c r="L5" s="492" t="s">
        <v>4</v>
      </c>
      <c r="M5" s="492"/>
      <c r="N5" s="583" t="s">
        <v>42</v>
      </c>
      <c r="O5" s="583" t="s">
        <v>147</v>
      </c>
      <c r="P5" s="583" t="s">
        <v>46</v>
      </c>
      <c r="Q5" s="583"/>
      <c r="R5" s="583"/>
      <c r="S5" s="582"/>
      <c r="T5" s="588"/>
      <c r="U5" s="491"/>
      <c r="AA5" s="188"/>
      <c r="AB5" s="188"/>
    </row>
    <row r="6" spans="1:28" s="176" customFormat="1" ht="15.75" customHeight="1">
      <c r="A6" s="585"/>
      <c r="B6" s="585"/>
      <c r="C6" s="590"/>
      <c r="D6" s="492"/>
      <c r="E6" s="492"/>
      <c r="F6" s="492"/>
      <c r="G6" s="583"/>
      <c r="H6" s="583"/>
      <c r="I6" s="583"/>
      <c r="J6" s="583"/>
      <c r="K6" s="583"/>
      <c r="L6" s="492"/>
      <c r="M6" s="492"/>
      <c r="N6" s="583"/>
      <c r="O6" s="583"/>
      <c r="P6" s="583"/>
      <c r="Q6" s="583"/>
      <c r="R6" s="583"/>
      <c r="S6" s="582"/>
      <c r="T6" s="588"/>
      <c r="U6" s="491"/>
      <c r="AA6" s="188"/>
      <c r="AB6" s="188"/>
    </row>
    <row r="7" spans="1:28" s="176" customFormat="1" ht="44.25" customHeight="1">
      <c r="A7" s="586"/>
      <c r="B7" s="586"/>
      <c r="C7" s="590"/>
      <c r="D7" s="492"/>
      <c r="E7" s="492"/>
      <c r="F7" s="492"/>
      <c r="G7" s="583"/>
      <c r="H7" s="583"/>
      <c r="I7" s="583"/>
      <c r="J7" s="583"/>
      <c r="K7" s="583"/>
      <c r="L7" s="157" t="s">
        <v>39</v>
      </c>
      <c r="M7" s="157" t="s">
        <v>138</v>
      </c>
      <c r="N7" s="583"/>
      <c r="O7" s="583"/>
      <c r="P7" s="583"/>
      <c r="Q7" s="583"/>
      <c r="R7" s="583"/>
      <c r="S7" s="582"/>
      <c r="T7" s="589"/>
      <c r="U7" s="491"/>
      <c r="W7" s="185" t="s">
        <v>440</v>
      </c>
      <c r="X7" s="176" t="s">
        <v>441</v>
      </c>
      <c r="Y7" s="176" t="s">
        <v>438</v>
      </c>
      <c r="Z7" s="176" t="s">
        <v>439</v>
      </c>
      <c r="AA7" s="188"/>
      <c r="AB7" s="188"/>
    </row>
    <row r="8" spans="1:21" ht="14.25" customHeight="1">
      <c r="A8" s="580" t="s">
        <v>3</v>
      </c>
      <c r="B8" s="581"/>
      <c r="C8" s="178" t="s">
        <v>13</v>
      </c>
      <c r="D8" s="178" t="s">
        <v>14</v>
      </c>
      <c r="E8" s="178" t="s">
        <v>19</v>
      </c>
      <c r="F8" s="178" t="s">
        <v>22</v>
      </c>
      <c r="G8" s="178" t="s">
        <v>23</v>
      </c>
      <c r="H8" s="178" t="s">
        <v>24</v>
      </c>
      <c r="I8" s="178" t="s">
        <v>25</v>
      </c>
      <c r="J8" s="178" t="s">
        <v>26</v>
      </c>
      <c r="K8" s="178" t="s">
        <v>27</v>
      </c>
      <c r="L8" s="178" t="s">
        <v>29</v>
      </c>
      <c r="M8" s="178" t="s">
        <v>30</v>
      </c>
      <c r="N8" s="178" t="s">
        <v>104</v>
      </c>
      <c r="O8" s="178" t="s">
        <v>101</v>
      </c>
      <c r="P8" s="178" t="s">
        <v>105</v>
      </c>
      <c r="Q8" s="178" t="s">
        <v>106</v>
      </c>
      <c r="R8" s="178" t="s">
        <v>107</v>
      </c>
      <c r="S8" s="178" t="s">
        <v>118</v>
      </c>
      <c r="T8" s="178" t="s">
        <v>131</v>
      </c>
      <c r="U8" s="178" t="s">
        <v>133</v>
      </c>
    </row>
    <row r="9" spans="1:28" s="109" customFormat="1" ht="16.5" customHeight="1">
      <c r="A9" s="492" t="s">
        <v>10</v>
      </c>
      <c r="B9" s="492"/>
      <c r="C9" s="198">
        <v>12769</v>
      </c>
      <c r="D9" s="198">
        <v>16831</v>
      </c>
      <c r="E9" s="198">
        <v>6450</v>
      </c>
      <c r="F9" s="198">
        <v>10381</v>
      </c>
      <c r="G9" s="198">
        <v>106</v>
      </c>
      <c r="H9" s="198">
        <v>0</v>
      </c>
      <c r="I9" s="198">
        <v>16725</v>
      </c>
      <c r="J9" s="198">
        <v>13098</v>
      </c>
      <c r="K9" s="198">
        <v>8229</v>
      </c>
      <c r="L9" s="198">
        <v>8043</v>
      </c>
      <c r="M9" s="198">
        <v>186</v>
      </c>
      <c r="N9" s="198">
        <v>4859</v>
      </c>
      <c r="O9" s="198">
        <v>9</v>
      </c>
      <c r="P9" s="198">
        <v>1</v>
      </c>
      <c r="Q9" s="198">
        <v>3524</v>
      </c>
      <c r="R9" s="198">
        <v>95</v>
      </c>
      <c r="S9" s="198">
        <v>8</v>
      </c>
      <c r="T9" s="198">
        <v>8496</v>
      </c>
      <c r="U9" s="199">
        <f>IF(J9&lt;&gt;0,K9/J9,"")</f>
        <v>0.6282638570774164</v>
      </c>
      <c r="V9" s="109" t="s">
        <v>2</v>
      </c>
      <c r="W9" s="109">
        <v>3318</v>
      </c>
      <c r="X9" s="109">
        <v>4</v>
      </c>
      <c r="Y9" s="109">
        <v>10080</v>
      </c>
      <c r="Z9" s="109">
        <v>6885</v>
      </c>
      <c r="AA9" s="186">
        <f>Y9-W9-E9</f>
        <v>312</v>
      </c>
      <c r="AB9" s="186">
        <f>Z9-Q9-W9</f>
        <v>43</v>
      </c>
    </row>
    <row r="10" spans="1:28" s="109" customFormat="1" ht="13.5" customHeight="1">
      <c r="A10" s="344" t="s">
        <v>3</v>
      </c>
      <c r="B10" s="345" t="s">
        <v>233</v>
      </c>
      <c r="C10" s="198">
        <v>166</v>
      </c>
      <c r="D10" s="198">
        <v>252</v>
      </c>
      <c r="E10" s="198">
        <v>100</v>
      </c>
      <c r="F10" s="198">
        <v>152</v>
      </c>
      <c r="G10" s="198">
        <v>3</v>
      </c>
      <c r="H10" s="198">
        <v>0</v>
      </c>
      <c r="I10" s="198">
        <v>249</v>
      </c>
      <c r="J10" s="198">
        <v>186</v>
      </c>
      <c r="K10" s="198">
        <v>105</v>
      </c>
      <c r="L10" s="198">
        <v>103</v>
      </c>
      <c r="M10" s="198">
        <v>2</v>
      </c>
      <c r="N10" s="198">
        <v>81</v>
      </c>
      <c r="O10" s="198">
        <v>0</v>
      </c>
      <c r="P10" s="198">
        <v>0</v>
      </c>
      <c r="Q10" s="198">
        <v>63</v>
      </c>
      <c r="R10" s="198">
        <v>0</v>
      </c>
      <c r="S10" s="198">
        <v>0</v>
      </c>
      <c r="T10" s="198">
        <v>144</v>
      </c>
      <c r="U10" s="199">
        <f>IF(J10&lt;&gt;0,K10/J10,"")</f>
        <v>0.5645161290322581</v>
      </c>
      <c r="W10" s="109">
        <v>72</v>
      </c>
      <c r="X10" s="109">
        <v>0</v>
      </c>
      <c r="Y10" s="109">
        <v>186</v>
      </c>
      <c r="Z10" s="109">
        <v>147</v>
      </c>
      <c r="AA10" s="186">
        <f aca="true" t="shared" si="0" ref="AA10:AA72">Y10-W10-E10</f>
        <v>14</v>
      </c>
      <c r="AB10" s="186">
        <f aca="true" t="shared" si="1" ref="AB10:AB72">Z10-Q10-W10</f>
        <v>12</v>
      </c>
    </row>
    <row r="11" spans="1:28" s="109" customFormat="1" ht="13.5" customHeight="1">
      <c r="A11" s="158" t="s">
        <v>13</v>
      </c>
      <c r="B11" s="159" t="s">
        <v>364</v>
      </c>
      <c r="C11" s="160">
        <v>0</v>
      </c>
      <c r="D11" s="198">
        <v>0</v>
      </c>
      <c r="E11" s="334">
        <v>0</v>
      </c>
      <c r="F11" s="160">
        <v>0</v>
      </c>
      <c r="G11" s="160">
        <v>0</v>
      </c>
      <c r="H11" s="160"/>
      <c r="I11" s="198">
        <v>0</v>
      </c>
      <c r="J11" s="198">
        <v>0</v>
      </c>
      <c r="K11" s="198">
        <v>0</v>
      </c>
      <c r="L11" s="160">
        <v>0</v>
      </c>
      <c r="M11" s="160">
        <v>0</v>
      </c>
      <c r="N11" s="160">
        <v>0</v>
      </c>
      <c r="O11" s="160">
        <v>0</v>
      </c>
      <c r="P11" s="160">
        <v>0</v>
      </c>
      <c r="Q11" s="160">
        <v>0</v>
      </c>
      <c r="R11" s="160">
        <v>0</v>
      </c>
      <c r="S11" s="160">
        <v>0</v>
      </c>
      <c r="T11" s="198">
        <v>0</v>
      </c>
      <c r="U11" s="199">
        <f aca="true" t="shared" si="2" ref="U11:U22">IF(J11&lt;&gt;0,K11/J11,"")</f>
      </c>
      <c r="V11" s="346" t="s">
        <v>2</v>
      </c>
      <c r="Y11" s="109">
        <v>1</v>
      </c>
      <c r="Z11" s="109">
        <v>0</v>
      </c>
      <c r="AA11" s="186">
        <f t="shared" si="0"/>
        <v>1</v>
      </c>
      <c r="AB11" s="186">
        <f t="shared" si="1"/>
        <v>0</v>
      </c>
    </row>
    <row r="12" spans="1:28" s="109" customFormat="1" ht="13.5" customHeight="1">
      <c r="A12" s="158" t="s">
        <v>14</v>
      </c>
      <c r="B12" s="159" t="s">
        <v>367</v>
      </c>
      <c r="C12" s="160">
        <v>60</v>
      </c>
      <c r="D12" s="198">
        <v>75</v>
      </c>
      <c r="E12" s="334">
        <v>42</v>
      </c>
      <c r="F12" s="160">
        <v>33</v>
      </c>
      <c r="G12" s="160">
        <v>3</v>
      </c>
      <c r="H12" s="160"/>
      <c r="I12" s="198">
        <v>72</v>
      </c>
      <c r="J12" s="198">
        <v>43</v>
      </c>
      <c r="K12" s="198">
        <v>29</v>
      </c>
      <c r="L12" s="160">
        <v>27</v>
      </c>
      <c r="M12" s="160">
        <v>2</v>
      </c>
      <c r="N12" s="160">
        <v>14</v>
      </c>
      <c r="O12" s="160">
        <v>0</v>
      </c>
      <c r="P12" s="160">
        <v>0</v>
      </c>
      <c r="Q12" s="160">
        <v>29</v>
      </c>
      <c r="R12" s="160">
        <v>0</v>
      </c>
      <c r="S12" s="160">
        <v>0</v>
      </c>
      <c r="T12" s="198">
        <v>43</v>
      </c>
      <c r="U12" s="199">
        <f t="shared" si="2"/>
        <v>0.6744186046511628</v>
      </c>
      <c r="V12" s="346"/>
      <c r="W12" s="109">
        <v>0</v>
      </c>
      <c r="Y12" s="109">
        <v>6</v>
      </c>
      <c r="Z12" s="109">
        <v>5</v>
      </c>
      <c r="AA12" s="186">
        <f t="shared" si="0"/>
        <v>-36</v>
      </c>
      <c r="AB12" s="186">
        <f t="shared" si="1"/>
        <v>-24</v>
      </c>
    </row>
    <row r="13" spans="1:28" s="109" customFormat="1" ht="13.5" customHeight="1">
      <c r="A13" s="158" t="s">
        <v>19</v>
      </c>
      <c r="B13" s="159" t="s">
        <v>362</v>
      </c>
      <c r="C13" s="160">
        <v>69</v>
      </c>
      <c r="D13" s="198">
        <v>96</v>
      </c>
      <c r="E13" s="334">
        <v>39</v>
      </c>
      <c r="F13" s="160">
        <v>57</v>
      </c>
      <c r="G13" s="160">
        <v>0</v>
      </c>
      <c r="H13" s="160"/>
      <c r="I13" s="198">
        <v>96</v>
      </c>
      <c r="J13" s="198">
        <v>75</v>
      </c>
      <c r="K13" s="198">
        <v>29</v>
      </c>
      <c r="L13" s="160">
        <v>29</v>
      </c>
      <c r="M13" s="160">
        <v>0</v>
      </c>
      <c r="N13" s="160">
        <v>46</v>
      </c>
      <c r="O13" s="160">
        <v>0</v>
      </c>
      <c r="P13" s="160">
        <v>0</v>
      </c>
      <c r="Q13" s="160">
        <v>21</v>
      </c>
      <c r="R13" s="347">
        <v>0</v>
      </c>
      <c r="S13" s="160">
        <v>0</v>
      </c>
      <c r="T13" s="198">
        <v>67</v>
      </c>
      <c r="U13" s="199">
        <f t="shared" si="2"/>
        <v>0.38666666666666666</v>
      </c>
      <c r="V13" s="346"/>
      <c r="W13" s="109">
        <v>23</v>
      </c>
      <c r="Y13" s="109">
        <v>66</v>
      </c>
      <c r="Z13" s="109">
        <v>47</v>
      </c>
      <c r="AA13" s="186">
        <f t="shared" si="0"/>
        <v>4</v>
      </c>
      <c r="AB13" s="186">
        <f t="shared" si="1"/>
        <v>3</v>
      </c>
    </row>
    <row r="14" spans="1:28" s="109" customFormat="1" ht="13.5" customHeight="1">
      <c r="A14" s="158" t="s">
        <v>22</v>
      </c>
      <c r="B14" s="159" t="s">
        <v>368</v>
      </c>
      <c r="C14" s="160">
        <v>22</v>
      </c>
      <c r="D14" s="198">
        <v>42</v>
      </c>
      <c r="E14" s="334">
        <v>3</v>
      </c>
      <c r="F14" s="160">
        <v>39</v>
      </c>
      <c r="G14" s="160">
        <v>0</v>
      </c>
      <c r="H14" s="160"/>
      <c r="I14" s="198">
        <v>42</v>
      </c>
      <c r="J14" s="198">
        <v>42</v>
      </c>
      <c r="K14" s="198">
        <v>27</v>
      </c>
      <c r="L14" s="160">
        <v>27</v>
      </c>
      <c r="M14" s="160">
        <v>0</v>
      </c>
      <c r="N14" s="160">
        <v>15</v>
      </c>
      <c r="O14" s="160">
        <v>0</v>
      </c>
      <c r="P14" s="160">
        <v>0</v>
      </c>
      <c r="Q14" s="160">
        <v>0</v>
      </c>
      <c r="R14" s="160">
        <v>0</v>
      </c>
      <c r="S14" s="160">
        <v>0</v>
      </c>
      <c r="T14" s="198">
        <v>15</v>
      </c>
      <c r="U14" s="199">
        <f t="shared" si="2"/>
        <v>0.6428571428571429</v>
      </c>
      <c r="V14" s="346"/>
      <c r="Y14" s="109">
        <v>11</v>
      </c>
      <c r="Z14" s="109">
        <v>11</v>
      </c>
      <c r="AA14" s="186">
        <f t="shared" si="0"/>
        <v>8</v>
      </c>
      <c r="AB14" s="186">
        <f t="shared" si="1"/>
        <v>11</v>
      </c>
    </row>
    <row r="15" spans="1:28" s="109" customFormat="1" ht="13.5" customHeight="1">
      <c r="A15" s="158" t="s">
        <v>23</v>
      </c>
      <c r="B15" s="159" t="s">
        <v>357</v>
      </c>
      <c r="C15" s="160">
        <v>3</v>
      </c>
      <c r="D15" s="198">
        <v>6</v>
      </c>
      <c r="E15" s="334">
        <v>2</v>
      </c>
      <c r="F15" s="160">
        <v>4</v>
      </c>
      <c r="G15" s="160">
        <v>0</v>
      </c>
      <c r="H15" s="160"/>
      <c r="I15" s="198">
        <v>6</v>
      </c>
      <c r="J15" s="198">
        <v>5</v>
      </c>
      <c r="K15" s="198">
        <v>4</v>
      </c>
      <c r="L15" s="160">
        <v>4</v>
      </c>
      <c r="M15" s="160">
        <v>0</v>
      </c>
      <c r="N15" s="160">
        <v>1</v>
      </c>
      <c r="O15" s="160">
        <v>0</v>
      </c>
      <c r="P15" s="160">
        <v>0</v>
      </c>
      <c r="Q15" s="160">
        <v>1</v>
      </c>
      <c r="R15" s="160">
        <v>0</v>
      </c>
      <c r="S15" s="160">
        <v>0</v>
      </c>
      <c r="T15" s="198">
        <v>2</v>
      </c>
      <c r="U15" s="199">
        <f t="shared" si="2"/>
        <v>0.8</v>
      </c>
      <c r="V15" s="346"/>
      <c r="W15" s="109">
        <v>2</v>
      </c>
      <c r="Y15" s="109">
        <v>2</v>
      </c>
      <c r="Z15" s="109">
        <v>2</v>
      </c>
      <c r="AA15" s="186">
        <f t="shared" si="0"/>
        <v>-2</v>
      </c>
      <c r="AB15" s="186">
        <f t="shared" si="1"/>
        <v>-1</v>
      </c>
    </row>
    <row r="16" spans="1:28" s="109" customFormat="1" ht="13.5" customHeight="1">
      <c r="A16" s="158" t="s">
        <v>24</v>
      </c>
      <c r="B16" s="159" t="s">
        <v>365</v>
      </c>
      <c r="C16" s="160">
        <v>6</v>
      </c>
      <c r="D16" s="198">
        <v>11</v>
      </c>
      <c r="E16" s="334">
        <v>0</v>
      </c>
      <c r="F16" s="160">
        <v>11</v>
      </c>
      <c r="G16" s="160">
        <v>0</v>
      </c>
      <c r="H16" s="160"/>
      <c r="I16" s="198">
        <v>11</v>
      </c>
      <c r="J16" s="198">
        <v>11</v>
      </c>
      <c r="K16" s="198">
        <v>10</v>
      </c>
      <c r="L16" s="160">
        <v>10</v>
      </c>
      <c r="M16" s="160">
        <v>0</v>
      </c>
      <c r="N16" s="160">
        <v>1</v>
      </c>
      <c r="O16" s="160">
        <v>0</v>
      </c>
      <c r="P16" s="160">
        <v>0</v>
      </c>
      <c r="Q16" s="160">
        <v>0</v>
      </c>
      <c r="R16" s="160">
        <v>0</v>
      </c>
      <c r="S16" s="160">
        <v>0</v>
      </c>
      <c r="T16" s="198">
        <v>1</v>
      </c>
      <c r="U16" s="199">
        <f t="shared" si="2"/>
        <v>0.9090909090909091</v>
      </c>
      <c r="V16" s="346"/>
      <c r="Y16" s="109">
        <v>0</v>
      </c>
      <c r="Z16" s="109">
        <v>0</v>
      </c>
      <c r="AA16" s="186">
        <f t="shared" si="0"/>
        <v>0</v>
      </c>
      <c r="AB16" s="186">
        <f t="shared" si="1"/>
        <v>0</v>
      </c>
    </row>
    <row r="17" spans="1:28" s="109" customFormat="1" ht="13.5" customHeight="1">
      <c r="A17" s="158" t="s">
        <v>25</v>
      </c>
      <c r="B17" s="159" t="s">
        <v>363</v>
      </c>
      <c r="C17" s="160">
        <v>1</v>
      </c>
      <c r="D17" s="198">
        <v>10</v>
      </c>
      <c r="E17" s="334">
        <v>9</v>
      </c>
      <c r="F17" s="160">
        <v>1</v>
      </c>
      <c r="G17" s="160">
        <v>0</v>
      </c>
      <c r="H17" s="160"/>
      <c r="I17" s="198">
        <v>10</v>
      </c>
      <c r="J17" s="198">
        <v>1</v>
      </c>
      <c r="K17" s="198">
        <v>0</v>
      </c>
      <c r="L17" s="160">
        <v>0</v>
      </c>
      <c r="M17" s="160">
        <v>0</v>
      </c>
      <c r="N17" s="160">
        <v>1</v>
      </c>
      <c r="O17" s="160">
        <v>0</v>
      </c>
      <c r="P17" s="160">
        <v>0</v>
      </c>
      <c r="Q17" s="160">
        <v>9</v>
      </c>
      <c r="R17" s="160">
        <v>0</v>
      </c>
      <c r="S17" s="160">
        <v>0</v>
      </c>
      <c r="T17" s="198">
        <v>10</v>
      </c>
      <c r="U17" s="199">
        <f t="shared" si="2"/>
        <v>0</v>
      </c>
      <c r="V17" s="346"/>
      <c r="W17" s="109">
        <v>1</v>
      </c>
      <c r="Y17" s="109">
        <v>1</v>
      </c>
      <c r="Z17" s="109">
        <v>1</v>
      </c>
      <c r="AA17" s="186">
        <f t="shared" si="0"/>
        <v>-9</v>
      </c>
      <c r="AB17" s="186">
        <f t="shared" si="1"/>
        <v>-9</v>
      </c>
    </row>
    <row r="18" spans="1:28" s="109" customFormat="1" ht="13.5" customHeight="1">
      <c r="A18" s="158" t="s">
        <v>26</v>
      </c>
      <c r="B18" s="159" t="s">
        <v>361</v>
      </c>
      <c r="C18" s="160">
        <v>2</v>
      </c>
      <c r="D18" s="198">
        <v>7</v>
      </c>
      <c r="E18" s="334">
        <v>4</v>
      </c>
      <c r="F18" s="160">
        <v>3</v>
      </c>
      <c r="G18" s="160">
        <v>0</v>
      </c>
      <c r="H18" s="160"/>
      <c r="I18" s="198">
        <v>7</v>
      </c>
      <c r="J18" s="198">
        <v>4</v>
      </c>
      <c r="K18" s="198">
        <v>1</v>
      </c>
      <c r="L18" s="160">
        <v>1</v>
      </c>
      <c r="M18" s="160">
        <v>0</v>
      </c>
      <c r="N18" s="160">
        <v>3</v>
      </c>
      <c r="O18" s="160">
        <v>0</v>
      </c>
      <c r="P18" s="160">
        <v>0</v>
      </c>
      <c r="Q18" s="160">
        <v>3</v>
      </c>
      <c r="R18" s="160">
        <v>0</v>
      </c>
      <c r="S18" s="160">
        <v>0</v>
      </c>
      <c r="T18" s="198">
        <v>6</v>
      </c>
      <c r="U18" s="199">
        <f t="shared" si="2"/>
        <v>0.25</v>
      </c>
      <c r="V18" s="346"/>
      <c r="W18" s="109">
        <v>46</v>
      </c>
      <c r="Y18" s="109">
        <v>94</v>
      </c>
      <c r="Z18" s="109">
        <v>80</v>
      </c>
      <c r="AA18" s="186">
        <f t="shared" si="0"/>
        <v>44</v>
      </c>
      <c r="AB18" s="186">
        <f t="shared" si="1"/>
        <v>31</v>
      </c>
    </row>
    <row r="19" spans="1:28" s="109" customFormat="1" ht="13.5" customHeight="1">
      <c r="A19" s="158" t="s">
        <v>27</v>
      </c>
      <c r="B19" s="159" t="s">
        <v>369</v>
      </c>
      <c r="C19" s="160">
        <v>2</v>
      </c>
      <c r="D19" s="198">
        <v>3</v>
      </c>
      <c r="E19" s="334">
        <v>0</v>
      </c>
      <c r="F19" s="160">
        <v>3</v>
      </c>
      <c r="G19" s="160">
        <v>0</v>
      </c>
      <c r="H19" s="160"/>
      <c r="I19" s="198">
        <v>3</v>
      </c>
      <c r="J19" s="198">
        <v>3</v>
      </c>
      <c r="K19" s="198">
        <v>3</v>
      </c>
      <c r="L19" s="160">
        <v>3</v>
      </c>
      <c r="M19" s="160">
        <v>0</v>
      </c>
      <c r="N19" s="160">
        <v>0</v>
      </c>
      <c r="O19" s="160">
        <v>0</v>
      </c>
      <c r="P19" s="160">
        <v>0</v>
      </c>
      <c r="Q19" s="160">
        <v>0</v>
      </c>
      <c r="R19" s="160">
        <v>0</v>
      </c>
      <c r="S19" s="160">
        <v>0</v>
      </c>
      <c r="T19" s="198">
        <v>0</v>
      </c>
      <c r="U19" s="199">
        <f t="shared" si="2"/>
        <v>1</v>
      </c>
      <c r="V19" s="346"/>
      <c r="Y19" s="109">
        <v>3</v>
      </c>
      <c r="Z19" s="109">
        <v>0</v>
      </c>
      <c r="AA19" s="186">
        <f t="shared" si="0"/>
        <v>3</v>
      </c>
      <c r="AB19" s="186">
        <f t="shared" si="1"/>
        <v>0</v>
      </c>
    </row>
    <row r="20" spans="1:28" s="109" customFormat="1" ht="13.5" customHeight="1">
      <c r="A20" s="158" t="s">
        <v>29</v>
      </c>
      <c r="B20" s="159" t="s">
        <v>360</v>
      </c>
      <c r="C20" s="160">
        <v>0</v>
      </c>
      <c r="D20" s="198">
        <v>1</v>
      </c>
      <c r="E20" s="334">
        <v>1</v>
      </c>
      <c r="F20" s="160">
        <v>0</v>
      </c>
      <c r="G20" s="160">
        <v>0</v>
      </c>
      <c r="H20" s="160"/>
      <c r="I20" s="198">
        <v>1</v>
      </c>
      <c r="J20" s="198">
        <v>1</v>
      </c>
      <c r="K20" s="198">
        <v>1</v>
      </c>
      <c r="L20" s="160">
        <v>1</v>
      </c>
      <c r="M20" s="160">
        <v>0</v>
      </c>
      <c r="N20" s="160">
        <v>0</v>
      </c>
      <c r="O20" s="160">
        <v>0</v>
      </c>
      <c r="P20" s="160">
        <v>0</v>
      </c>
      <c r="Q20" s="160">
        <v>0</v>
      </c>
      <c r="R20" s="160">
        <v>0</v>
      </c>
      <c r="S20" s="160">
        <v>0</v>
      </c>
      <c r="T20" s="198">
        <v>0</v>
      </c>
      <c r="U20" s="199">
        <f t="shared" si="2"/>
        <v>1</v>
      </c>
      <c r="V20" s="346"/>
      <c r="Y20" s="109">
        <v>2</v>
      </c>
      <c r="Z20" s="109">
        <v>1</v>
      </c>
      <c r="AA20" s="186">
        <f t="shared" si="0"/>
        <v>1</v>
      </c>
      <c r="AB20" s="186">
        <f t="shared" si="1"/>
        <v>1</v>
      </c>
    </row>
    <row r="21" spans="1:28" s="109" customFormat="1" ht="13.5" customHeight="1">
      <c r="A21" s="158" t="s">
        <v>30</v>
      </c>
      <c r="B21" s="159" t="s">
        <v>366</v>
      </c>
      <c r="C21" s="160">
        <v>1</v>
      </c>
      <c r="D21" s="198">
        <v>1</v>
      </c>
      <c r="E21" s="160">
        <v>0</v>
      </c>
      <c r="F21" s="160">
        <v>1</v>
      </c>
      <c r="G21" s="160">
        <v>0</v>
      </c>
      <c r="H21" s="160"/>
      <c r="I21" s="198">
        <v>1</v>
      </c>
      <c r="J21" s="198">
        <v>1</v>
      </c>
      <c r="K21" s="198">
        <v>1</v>
      </c>
      <c r="L21" s="160">
        <v>1</v>
      </c>
      <c r="M21" s="160">
        <v>0</v>
      </c>
      <c r="N21" s="160">
        <v>0</v>
      </c>
      <c r="O21" s="160">
        <v>0</v>
      </c>
      <c r="P21" s="161">
        <v>0</v>
      </c>
      <c r="Q21" s="161">
        <v>0</v>
      </c>
      <c r="R21" s="161">
        <v>0</v>
      </c>
      <c r="S21" s="161">
        <v>0</v>
      </c>
      <c r="T21" s="198">
        <v>0</v>
      </c>
      <c r="U21" s="199">
        <f t="shared" si="2"/>
        <v>1</v>
      </c>
      <c r="Y21" s="109">
        <v>0</v>
      </c>
      <c r="Z21" s="109">
        <v>0</v>
      </c>
      <c r="AA21" s="186">
        <f t="shared" si="0"/>
        <v>0</v>
      </c>
      <c r="AB21" s="186">
        <f t="shared" si="1"/>
        <v>0</v>
      </c>
    </row>
    <row r="22" spans="1:28" s="255" customFormat="1" ht="13.5" customHeight="1">
      <c r="A22" s="348" t="s">
        <v>9</v>
      </c>
      <c r="B22" s="349" t="s">
        <v>11</v>
      </c>
      <c r="C22" s="350">
        <v>0</v>
      </c>
      <c r="D22" s="350">
        <v>0</v>
      </c>
      <c r="E22" s="350">
        <v>0</v>
      </c>
      <c r="F22" s="350">
        <v>0</v>
      </c>
      <c r="G22" s="350">
        <v>0</v>
      </c>
      <c r="H22" s="350">
        <v>0</v>
      </c>
      <c r="I22" s="350">
        <v>0</v>
      </c>
      <c r="J22" s="350">
        <v>0</v>
      </c>
      <c r="K22" s="350">
        <v>0</v>
      </c>
      <c r="L22" s="350">
        <v>0</v>
      </c>
      <c r="M22" s="350">
        <v>0</v>
      </c>
      <c r="N22" s="350">
        <v>0</v>
      </c>
      <c r="O22" s="350">
        <v>0</v>
      </c>
      <c r="P22" s="350">
        <v>0</v>
      </c>
      <c r="Q22" s="350">
        <v>0</v>
      </c>
      <c r="R22" s="350">
        <v>0</v>
      </c>
      <c r="S22" s="350">
        <v>0</v>
      </c>
      <c r="T22" s="350">
        <v>0</v>
      </c>
      <c r="U22" s="351">
        <f t="shared" si="2"/>
      </c>
      <c r="AA22" s="254">
        <f t="shared" si="0"/>
        <v>0</v>
      </c>
      <c r="AB22" s="254">
        <f t="shared" si="1"/>
        <v>0</v>
      </c>
    </row>
    <row r="23" spans="1:28" s="109" customFormat="1" ht="15.75">
      <c r="A23" s="196" t="s">
        <v>332</v>
      </c>
      <c r="B23" s="197" t="s">
        <v>333</v>
      </c>
      <c r="C23" s="198">
        <v>12603</v>
      </c>
      <c r="D23" s="198">
        <v>16579</v>
      </c>
      <c r="E23" s="198">
        <v>6350</v>
      </c>
      <c r="F23" s="198">
        <v>10229</v>
      </c>
      <c r="G23" s="198">
        <v>103</v>
      </c>
      <c r="H23" s="198">
        <v>0</v>
      </c>
      <c r="I23" s="198">
        <v>16476</v>
      </c>
      <c r="J23" s="198">
        <v>12912</v>
      </c>
      <c r="K23" s="198">
        <v>8124</v>
      </c>
      <c r="L23" s="198">
        <v>7940</v>
      </c>
      <c r="M23" s="198">
        <v>184</v>
      </c>
      <c r="N23" s="198">
        <v>4778</v>
      </c>
      <c r="O23" s="198">
        <v>9</v>
      </c>
      <c r="P23" s="198">
        <v>1</v>
      </c>
      <c r="Q23" s="198">
        <v>3461</v>
      </c>
      <c r="R23" s="198">
        <v>95</v>
      </c>
      <c r="S23" s="198">
        <v>8</v>
      </c>
      <c r="T23" s="198">
        <v>8352</v>
      </c>
      <c r="U23" s="199">
        <f aca="true" t="shared" si="3" ref="U23:U33">IF(J23&lt;&gt;0,K23/J23,"")</f>
        <v>0.629182156133829</v>
      </c>
      <c r="W23" s="109">
        <v>3246</v>
      </c>
      <c r="X23" s="109">
        <v>4</v>
      </c>
      <c r="Y23" s="109">
        <v>9894</v>
      </c>
      <c r="Z23" s="109">
        <v>6738</v>
      </c>
      <c r="AA23" s="186">
        <f t="shared" si="0"/>
        <v>298</v>
      </c>
      <c r="AB23" s="186">
        <f t="shared" si="1"/>
        <v>31</v>
      </c>
    </row>
    <row r="24" spans="1:28" s="109" customFormat="1" ht="17.25" customHeight="1">
      <c r="A24" s="196" t="s">
        <v>0</v>
      </c>
      <c r="B24" s="197" t="s">
        <v>334</v>
      </c>
      <c r="C24" s="198">
        <v>678</v>
      </c>
      <c r="D24" s="198">
        <v>820</v>
      </c>
      <c r="E24" s="198">
        <v>324</v>
      </c>
      <c r="F24" s="198">
        <v>496</v>
      </c>
      <c r="G24" s="198">
        <v>2</v>
      </c>
      <c r="H24" s="198">
        <v>0</v>
      </c>
      <c r="I24" s="198">
        <v>818</v>
      </c>
      <c r="J24" s="198">
        <v>629</v>
      </c>
      <c r="K24" s="198">
        <v>409</v>
      </c>
      <c r="L24" s="198">
        <v>407</v>
      </c>
      <c r="M24" s="198">
        <v>2</v>
      </c>
      <c r="N24" s="198">
        <v>220</v>
      </c>
      <c r="O24" s="198">
        <v>0</v>
      </c>
      <c r="P24" s="198">
        <v>0</v>
      </c>
      <c r="Q24" s="198">
        <v>188</v>
      </c>
      <c r="R24" s="198">
        <v>1</v>
      </c>
      <c r="S24" s="198">
        <v>0</v>
      </c>
      <c r="T24" s="198">
        <v>409</v>
      </c>
      <c r="U24" s="199">
        <f t="shared" si="3"/>
        <v>0.6502384737678856</v>
      </c>
      <c r="W24" s="109">
        <v>135</v>
      </c>
      <c r="X24" s="109">
        <v>0</v>
      </c>
      <c r="Y24" s="109">
        <v>459</v>
      </c>
      <c r="Z24" s="109">
        <v>323</v>
      </c>
      <c r="AA24" s="186">
        <f t="shared" si="0"/>
        <v>0</v>
      </c>
      <c r="AB24" s="186">
        <f t="shared" si="1"/>
        <v>0</v>
      </c>
    </row>
    <row r="25" spans="1:28" s="109" customFormat="1" ht="13.5" customHeight="1">
      <c r="A25" s="158" t="s">
        <v>13</v>
      </c>
      <c r="B25" s="159" t="s">
        <v>387</v>
      </c>
      <c r="C25" s="160">
        <v>72</v>
      </c>
      <c r="D25" s="198">
        <v>84</v>
      </c>
      <c r="E25" s="160">
        <v>8</v>
      </c>
      <c r="F25" s="160">
        <v>76</v>
      </c>
      <c r="G25" s="160"/>
      <c r="H25" s="160"/>
      <c r="I25" s="198">
        <v>84</v>
      </c>
      <c r="J25" s="198">
        <v>81</v>
      </c>
      <c r="K25" s="198">
        <v>71</v>
      </c>
      <c r="L25" s="160">
        <v>71</v>
      </c>
      <c r="M25" s="160"/>
      <c r="N25" s="160">
        <v>10</v>
      </c>
      <c r="O25" s="160"/>
      <c r="P25" s="161"/>
      <c r="Q25" s="161">
        <v>3</v>
      </c>
      <c r="R25" s="161"/>
      <c r="S25" s="161"/>
      <c r="T25" s="198">
        <v>13</v>
      </c>
      <c r="U25" s="199">
        <f t="shared" si="3"/>
        <v>0.8765432098765432</v>
      </c>
      <c r="V25" s="109" t="s">
        <v>2</v>
      </c>
      <c r="W25" s="323">
        <v>31</v>
      </c>
      <c r="Y25" s="109">
        <v>38</v>
      </c>
      <c r="Z25" s="109">
        <v>34</v>
      </c>
      <c r="AA25" s="186">
        <f t="shared" si="0"/>
        <v>-1</v>
      </c>
      <c r="AB25" s="186">
        <f t="shared" si="1"/>
        <v>0</v>
      </c>
    </row>
    <row r="26" spans="1:28" s="109" customFormat="1" ht="13.5" customHeight="1">
      <c r="A26" s="158">
        <v>2</v>
      </c>
      <c r="B26" s="159" t="s">
        <v>388</v>
      </c>
      <c r="C26" s="160">
        <v>323</v>
      </c>
      <c r="D26" s="198">
        <v>408</v>
      </c>
      <c r="E26" s="160">
        <v>173</v>
      </c>
      <c r="F26" s="160">
        <v>235</v>
      </c>
      <c r="G26" s="160">
        <v>2</v>
      </c>
      <c r="H26" s="160"/>
      <c r="I26" s="198">
        <v>406</v>
      </c>
      <c r="J26" s="198">
        <v>314</v>
      </c>
      <c r="K26" s="198">
        <v>179</v>
      </c>
      <c r="L26" s="160">
        <v>178</v>
      </c>
      <c r="M26" s="160">
        <v>1</v>
      </c>
      <c r="N26" s="160">
        <v>135</v>
      </c>
      <c r="O26" s="160"/>
      <c r="P26" s="161"/>
      <c r="Q26" s="161">
        <v>92</v>
      </c>
      <c r="R26" s="161"/>
      <c r="S26" s="161"/>
      <c r="T26" s="198">
        <v>227</v>
      </c>
      <c r="U26" s="199">
        <f t="shared" si="3"/>
        <v>0.5700636942675159</v>
      </c>
      <c r="W26" s="323">
        <v>69</v>
      </c>
      <c r="Y26" s="109">
        <v>244</v>
      </c>
      <c r="Z26" s="109">
        <v>162</v>
      </c>
      <c r="AA26" s="186">
        <f t="shared" si="0"/>
        <v>2</v>
      </c>
      <c r="AB26" s="186">
        <f t="shared" si="1"/>
        <v>1</v>
      </c>
    </row>
    <row r="27" spans="1:28" s="109" customFormat="1" ht="13.5" customHeight="1">
      <c r="A27" s="158">
        <v>3</v>
      </c>
      <c r="B27" s="159" t="s">
        <v>389</v>
      </c>
      <c r="C27" s="160">
        <v>283</v>
      </c>
      <c r="D27" s="198">
        <v>328</v>
      </c>
      <c r="E27" s="160">
        <v>143</v>
      </c>
      <c r="F27" s="160">
        <v>185</v>
      </c>
      <c r="G27" s="160"/>
      <c r="H27" s="160"/>
      <c r="I27" s="198">
        <v>328</v>
      </c>
      <c r="J27" s="198">
        <v>234</v>
      </c>
      <c r="K27" s="198">
        <v>159</v>
      </c>
      <c r="L27" s="160">
        <v>158</v>
      </c>
      <c r="M27" s="160">
        <v>1</v>
      </c>
      <c r="N27" s="160">
        <v>75</v>
      </c>
      <c r="O27" s="160"/>
      <c r="P27" s="161"/>
      <c r="Q27" s="161">
        <v>93</v>
      </c>
      <c r="R27" s="161">
        <v>1</v>
      </c>
      <c r="S27" s="161"/>
      <c r="T27" s="198">
        <v>169</v>
      </c>
      <c r="U27" s="199">
        <f t="shared" si="3"/>
        <v>0.6794871794871795</v>
      </c>
      <c r="W27" s="109">
        <v>35</v>
      </c>
      <c r="Y27" s="109">
        <v>177</v>
      </c>
      <c r="Z27" s="109">
        <v>127</v>
      </c>
      <c r="AA27" s="186">
        <f t="shared" si="0"/>
        <v>-1</v>
      </c>
      <c r="AB27" s="186">
        <f t="shared" si="1"/>
        <v>-1</v>
      </c>
    </row>
    <row r="28" spans="1:28" s="255" customFormat="1" ht="13.5" customHeight="1">
      <c r="A28" s="348" t="s">
        <v>9</v>
      </c>
      <c r="B28" s="349" t="s">
        <v>11</v>
      </c>
      <c r="C28" s="350">
        <v>0</v>
      </c>
      <c r="D28" s="350">
        <v>0</v>
      </c>
      <c r="E28" s="350">
        <v>0</v>
      </c>
      <c r="F28" s="350">
        <v>0</v>
      </c>
      <c r="G28" s="350">
        <v>0</v>
      </c>
      <c r="H28" s="350">
        <v>0</v>
      </c>
      <c r="I28" s="350">
        <v>0</v>
      </c>
      <c r="J28" s="350">
        <v>0</v>
      </c>
      <c r="K28" s="350">
        <v>0</v>
      </c>
      <c r="L28" s="350">
        <v>0</v>
      </c>
      <c r="M28" s="350">
        <v>0</v>
      </c>
      <c r="N28" s="350">
        <v>0</v>
      </c>
      <c r="O28" s="350">
        <v>0</v>
      </c>
      <c r="P28" s="350">
        <v>0</v>
      </c>
      <c r="Q28" s="350">
        <v>0</v>
      </c>
      <c r="R28" s="350">
        <v>0</v>
      </c>
      <c r="S28" s="350">
        <v>0</v>
      </c>
      <c r="T28" s="350">
        <v>0</v>
      </c>
      <c r="U28" s="351"/>
      <c r="AA28" s="254">
        <f t="shared" si="0"/>
        <v>0</v>
      </c>
      <c r="AB28" s="254">
        <f t="shared" si="1"/>
        <v>0</v>
      </c>
    </row>
    <row r="29" spans="1:28" s="109" customFormat="1" ht="13.5" customHeight="1">
      <c r="A29" s="196" t="s">
        <v>1</v>
      </c>
      <c r="B29" s="197" t="s">
        <v>335</v>
      </c>
      <c r="C29" s="198">
        <v>459</v>
      </c>
      <c r="D29" s="198">
        <v>740</v>
      </c>
      <c r="E29" s="198">
        <v>306</v>
      </c>
      <c r="F29" s="198">
        <v>434</v>
      </c>
      <c r="G29" s="198">
        <v>10</v>
      </c>
      <c r="H29" s="198">
        <v>0</v>
      </c>
      <c r="I29" s="198">
        <v>730</v>
      </c>
      <c r="J29" s="198">
        <v>575</v>
      </c>
      <c r="K29" s="198">
        <v>374</v>
      </c>
      <c r="L29" s="198">
        <v>359</v>
      </c>
      <c r="M29" s="198">
        <v>15</v>
      </c>
      <c r="N29" s="198">
        <v>201</v>
      </c>
      <c r="O29" s="198">
        <v>0</v>
      </c>
      <c r="P29" s="198">
        <v>0</v>
      </c>
      <c r="Q29" s="198">
        <v>147</v>
      </c>
      <c r="R29" s="198">
        <v>6</v>
      </c>
      <c r="S29" s="198">
        <v>2</v>
      </c>
      <c r="T29" s="198">
        <v>356</v>
      </c>
      <c r="U29" s="199">
        <f t="shared" si="3"/>
        <v>0.6504347826086957</v>
      </c>
      <c r="W29" s="109">
        <v>96</v>
      </c>
      <c r="X29" s="109">
        <v>0</v>
      </c>
      <c r="Y29" s="109">
        <v>402</v>
      </c>
      <c r="Z29" s="109">
        <v>217</v>
      </c>
      <c r="AA29" s="186">
        <f t="shared" si="0"/>
        <v>0</v>
      </c>
      <c r="AB29" s="186">
        <f t="shared" si="1"/>
        <v>-26</v>
      </c>
    </row>
    <row r="30" spans="1:28" s="109" customFormat="1" ht="13.5" customHeight="1">
      <c r="A30" s="158" t="s">
        <v>13</v>
      </c>
      <c r="B30" s="159" t="s">
        <v>436</v>
      </c>
      <c r="C30" s="160">
        <v>14</v>
      </c>
      <c r="D30" s="198">
        <v>14</v>
      </c>
      <c r="E30" s="160"/>
      <c r="F30" s="160">
        <v>14</v>
      </c>
      <c r="G30" s="160"/>
      <c r="H30" s="160"/>
      <c r="I30" s="198">
        <v>14</v>
      </c>
      <c r="J30" s="198">
        <v>14</v>
      </c>
      <c r="K30" s="198">
        <v>14</v>
      </c>
      <c r="L30" s="160">
        <v>14</v>
      </c>
      <c r="M30" s="160"/>
      <c r="N30" s="160"/>
      <c r="O30" s="160"/>
      <c r="P30" s="161"/>
      <c r="Q30" s="161"/>
      <c r="R30" s="161"/>
      <c r="S30" s="161"/>
      <c r="T30" s="198">
        <v>0</v>
      </c>
      <c r="U30" s="199">
        <f t="shared" si="3"/>
        <v>1</v>
      </c>
      <c r="AA30" s="186">
        <f t="shared" si="0"/>
        <v>0</v>
      </c>
      <c r="AB30" s="186">
        <f t="shared" si="1"/>
        <v>0</v>
      </c>
    </row>
    <row r="31" spans="1:28" s="109" customFormat="1" ht="13.5" customHeight="1">
      <c r="A31" s="158" t="s">
        <v>14</v>
      </c>
      <c r="B31" s="159" t="s">
        <v>390</v>
      </c>
      <c r="C31" s="160">
        <v>195</v>
      </c>
      <c r="D31" s="198">
        <v>292</v>
      </c>
      <c r="E31" s="160">
        <v>118</v>
      </c>
      <c r="F31" s="160">
        <v>174</v>
      </c>
      <c r="G31" s="160">
        <v>5</v>
      </c>
      <c r="H31" s="160"/>
      <c r="I31" s="198">
        <v>287</v>
      </c>
      <c r="J31" s="198">
        <v>197</v>
      </c>
      <c r="K31" s="198">
        <v>144</v>
      </c>
      <c r="L31" s="160">
        <v>139</v>
      </c>
      <c r="M31" s="160">
        <v>5</v>
      </c>
      <c r="N31" s="160">
        <v>53</v>
      </c>
      <c r="O31" s="160"/>
      <c r="P31" s="161"/>
      <c r="Q31" s="161">
        <v>84</v>
      </c>
      <c r="R31" s="161">
        <v>6</v>
      </c>
      <c r="S31" s="161"/>
      <c r="T31" s="198">
        <v>143</v>
      </c>
      <c r="U31" s="199">
        <f t="shared" si="3"/>
        <v>0.7309644670050761</v>
      </c>
      <c r="W31" s="109">
        <v>42</v>
      </c>
      <c r="Y31" s="109">
        <v>160</v>
      </c>
      <c r="Z31" s="109">
        <v>103</v>
      </c>
      <c r="AA31" s="186">
        <f t="shared" si="0"/>
        <v>0</v>
      </c>
      <c r="AB31" s="186">
        <f t="shared" si="1"/>
        <v>-23</v>
      </c>
    </row>
    <row r="32" spans="1:28" s="109" customFormat="1" ht="13.5" customHeight="1">
      <c r="A32" s="158" t="s">
        <v>19</v>
      </c>
      <c r="B32" s="159" t="s">
        <v>392</v>
      </c>
      <c r="C32" s="160">
        <v>131</v>
      </c>
      <c r="D32" s="198">
        <v>209</v>
      </c>
      <c r="E32" s="160">
        <v>94</v>
      </c>
      <c r="F32" s="160">
        <v>115</v>
      </c>
      <c r="G32" s="160">
        <v>5</v>
      </c>
      <c r="H32" s="160"/>
      <c r="I32" s="198">
        <v>204</v>
      </c>
      <c r="J32" s="198">
        <v>169</v>
      </c>
      <c r="K32" s="198">
        <v>107</v>
      </c>
      <c r="L32" s="160">
        <v>102</v>
      </c>
      <c r="M32" s="160">
        <v>5</v>
      </c>
      <c r="N32" s="160">
        <v>62</v>
      </c>
      <c r="O32" s="160"/>
      <c r="P32" s="161"/>
      <c r="Q32" s="161">
        <v>35</v>
      </c>
      <c r="R32" s="161"/>
      <c r="S32" s="161"/>
      <c r="T32" s="198">
        <v>97</v>
      </c>
      <c r="U32" s="199">
        <f t="shared" si="3"/>
        <v>0.6331360946745562</v>
      </c>
      <c r="W32" s="109">
        <v>28</v>
      </c>
      <c r="Y32" s="109">
        <v>122</v>
      </c>
      <c r="Z32" s="109">
        <v>63</v>
      </c>
      <c r="AA32" s="186">
        <f t="shared" si="0"/>
        <v>0</v>
      </c>
      <c r="AB32" s="186">
        <f t="shared" si="1"/>
        <v>0</v>
      </c>
    </row>
    <row r="33" spans="1:28" s="109" customFormat="1" ht="13.5" customHeight="1">
      <c r="A33" s="158" t="s">
        <v>22</v>
      </c>
      <c r="B33" s="159" t="s">
        <v>391</v>
      </c>
      <c r="C33" s="160">
        <v>119</v>
      </c>
      <c r="D33" s="198">
        <v>225</v>
      </c>
      <c r="E33" s="160">
        <v>94</v>
      </c>
      <c r="F33" s="160">
        <v>131</v>
      </c>
      <c r="G33" s="160"/>
      <c r="H33" s="160"/>
      <c r="I33" s="198">
        <v>225</v>
      </c>
      <c r="J33" s="198">
        <v>195</v>
      </c>
      <c r="K33" s="198">
        <v>109</v>
      </c>
      <c r="L33" s="160">
        <v>104</v>
      </c>
      <c r="M33" s="160">
        <v>5</v>
      </c>
      <c r="N33" s="160">
        <v>86</v>
      </c>
      <c r="O33" s="160"/>
      <c r="P33" s="161"/>
      <c r="Q33" s="161">
        <v>28</v>
      </c>
      <c r="R33" s="161"/>
      <c r="S33" s="161">
        <v>2</v>
      </c>
      <c r="T33" s="198">
        <v>116</v>
      </c>
      <c r="U33" s="199">
        <f t="shared" si="3"/>
        <v>0.558974358974359</v>
      </c>
      <c r="W33" s="109">
        <v>26</v>
      </c>
      <c r="Y33" s="109">
        <v>120</v>
      </c>
      <c r="Z33" s="109">
        <v>51</v>
      </c>
      <c r="AA33" s="186">
        <f t="shared" si="0"/>
        <v>0</v>
      </c>
      <c r="AB33" s="186">
        <f t="shared" si="1"/>
        <v>-3</v>
      </c>
    </row>
    <row r="34" spans="1:28" s="255" customFormat="1" ht="13.5" customHeight="1">
      <c r="A34" s="348" t="s">
        <v>9</v>
      </c>
      <c r="B34" s="349"/>
      <c r="C34" s="350">
        <v>0</v>
      </c>
      <c r="D34" s="350">
        <v>0</v>
      </c>
      <c r="E34" s="350">
        <v>0</v>
      </c>
      <c r="F34" s="350">
        <v>0</v>
      </c>
      <c r="G34" s="350">
        <v>0</v>
      </c>
      <c r="H34" s="350">
        <v>0</v>
      </c>
      <c r="I34" s="350">
        <v>0</v>
      </c>
      <c r="J34" s="350">
        <v>0</v>
      </c>
      <c r="K34" s="350">
        <v>0</v>
      </c>
      <c r="L34" s="350">
        <v>0</v>
      </c>
      <c r="M34" s="350">
        <v>0</v>
      </c>
      <c r="N34" s="350">
        <v>0</v>
      </c>
      <c r="O34" s="350">
        <v>0</v>
      </c>
      <c r="P34" s="350">
        <v>0</v>
      </c>
      <c r="Q34" s="350">
        <v>0</v>
      </c>
      <c r="R34" s="350">
        <v>0</v>
      </c>
      <c r="S34" s="350">
        <v>0</v>
      </c>
      <c r="T34" s="350">
        <v>0</v>
      </c>
      <c r="U34" s="351"/>
      <c r="AA34" s="254">
        <f t="shared" si="0"/>
        <v>0</v>
      </c>
      <c r="AB34" s="254">
        <f t="shared" si="1"/>
        <v>0</v>
      </c>
    </row>
    <row r="35" spans="1:28" s="109" customFormat="1" ht="17.25" customHeight="1">
      <c r="A35" s="196" t="s">
        <v>336</v>
      </c>
      <c r="B35" s="197" t="s">
        <v>337</v>
      </c>
      <c r="C35" s="198">
        <v>522</v>
      </c>
      <c r="D35" s="198">
        <v>636</v>
      </c>
      <c r="E35" s="198">
        <v>226</v>
      </c>
      <c r="F35" s="198">
        <v>410</v>
      </c>
      <c r="G35" s="198">
        <v>5</v>
      </c>
      <c r="H35" s="198">
        <v>0</v>
      </c>
      <c r="I35" s="198">
        <v>631</v>
      </c>
      <c r="J35" s="198">
        <v>469</v>
      </c>
      <c r="K35" s="198">
        <v>333</v>
      </c>
      <c r="L35" s="198">
        <v>324</v>
      </c>
      <c r="M35" s="198">
        <v>9</v>
      </c>
      <c r="N35" s="198">
        <v>136</v>
      </c>
      <c r="O35" s="198">
        <v>0</v>
      </c>
      <c r="P35" s="198">
        <v>0</v>
      </c>
      <c r="Q35" s="198">
        <v>152</v>
      </c>
      <c r="R35" s="198">
        <v>10</v>
      </c>
      <c r="S35" s="198">
        <v>0</v>
      </c>
      <c r="T35" s="198">
        <v>298</v>
      </c>
      <c r="U35" s="199">
        <f aca="true" t="shared" si="4" ref="U35:U46">IF(J35&lt;&gt;0,K35/J35,"")</f>
        <v>0.7100213219616205</v>
      </c>
      <c r="W35" s="109">
        <v>93</v>
      </c>
      <c r="X35" s="109">
        <v>0</v>
      </c>
      <c r="Y35" s="109">
        <v>319</v>
      </c>
      <c r="Z35" s="109">
        <v>231</v>
      </c>
      <c r="AA35" s="186">
        <f t="shared" si="0"/>
        <v>0</v>
      </c>
      <c r="AB35" s="186">
        <f t="shared" si="1"/>
        <v>-14</v>
      </c>
    </row>
    <row r="36" spans="1:28" s="109" customFormat="1" ht="13.5" customHeight="1">
      <c r="A36" s="158" t="s">
        <v>13</v>
      </c>
      <c r="B36" s="159" t="s">
        <v>393</v>
      </c>
      <c r="C36" s="160">
        <v>38</v>
      </c>
      <c r="D36" s="198">
        <v>50</v>
      </c>
      <c r="E36" s="160"/>
      <c r="F36" s="160">
        <v>50</v>
      </c>
      <c r="G36" s="160"/>
      <c r="H36" s="160"/>
      <c r="I36" s="198">
        <v>50</v>
      </c>
      <c r="J36" s="198">
        <v>50</v>
      </c>
      <c r="K36" s="198">
        <v>48</v>
      </c>
      <c r="L36" s="160">
        <v>48</v>
      </c>
      <c r="M36" s="160"/>
      <c r="N36" s="160">
        <v>2</v>
      </c>
      <c r="O36" s="160"/>
      <c r="P36" s="161"/>
      <c r="Q36" s="161">
        <v>0</v>
      </c>
      <c r="R36" s="161"/>
      <c r="S36" s="161"/>
      <c r="T36" s="198">
        <v>2</v>
      </c>
      <c r="U36" s="199">
        <f t="shared" si="4"/>
        <v>0.96</v>
      </c>
      <c r="V36" s="109" t="s">
        <v>2</v>
      </c>
      <c r="W36" s="323"/>
      <c r="Y36" s="109">
        <v>0</v>
      </c>
      <c r="AA36" s="186">
        <f t="shared" si="0"/>
        <v>0</v>
      </c>
      <c r="AB36" s="186">
        <f t="shared" si="1"/>
        <v>0</v>
      </c>
    </row>
    <row r="37" spans="1:28" s="109" customFormat="1" ht="13.5" customHeight="1">
      <c r="A37" s="158" t="s">
        <v>14</v>
      </c>
      <c r="B37" s="159" t="s">
        <v>394</v>
      </c>
      <c r="C37" s="160">
        <v>199</v>
      </c>
      <c r="D37" s="198">
        <v>241</v>
      </c>
      <c r="E37" s="160">
        <v>101</v>
      </c>
      <c r="F37" s="160">
        <v>140</v>
      </c>
      <c r="G37" s="160">
        <v>1</v>
      </c>
      <c r="H37" s="160"/>
      <c r="I37" s="198">
        <v>240</v>
      </c>
      <c r="J37" s="198">
        <v>156</v>
      </c>
      <c r="K37" s="198">
        <v>111</v>
      </c>
      <c r="L37" s="160">
        <v>107</v>
      </c>
      <c r="M37" s="160">
        <v>4</v>
      </c>
      <c r="N37" s="160">
        <v>45</v>
      </c>
      <c r="O37" s="160">
        <v>0</v>
      </c>
      <c r="P37" s="161"/>
      <c r="Q37" s="161">
        <v>78</v>
      </c>
      <c r="R37" s="161">
        <v>6</v>
      </c>
      <c r="S37" s="161"/>
      <c r="T37" s="198">
        <v>129</v>
      </c>
      <c r="U37" s="199">
        <f t="shared" si="4"/>
        <v>0.7115384615384616</v>
      </c>
      <c r="W37" s="323">
        <v>4</v>
      </c>
      <c r="Y37" s="109">
        <v>105</v>
      </c>
      <c r="Z37" s="109">
        <v>79</v>
      </c>
      <c r="AA37" s="186">
        <f t="shared" si="0"/>
        <v>0</v>
      </c>
      <c r="AB37" s="186">
        <f t="shared" si="1"/>
        <v>-3</v>
      </c>
    </row>
    <row r="38" spans="1:28" s="109" customFormat="1" ht="13.5" customHeight="1">
      <c r="A38" s="158" t="s">
        <v>19</v>
      </c>
      <c r="B38" s="159" t="s">
        <v>395</v>
      </c>
      <c r="C38" s="160">
        <v>195</v>
      </c>
      <c r="D38" s="198">
        <v>236</v>
      </c>
      <c r="E38" s="160">
        <v>93</v>
      </c>
      <c r="F38" s="160">
        <v>143</v>
      </c>
      <c r="G38" s="160">
        <v>3</v>
      </c>
      <c r="H38" s="160"/>
      <c r="I38" s="198">
        <v>233</v>
      </c>
      <c r="J38" s="198">
        <v>179</v>
      </c>
      <c r="K38" s="198">
        <v>107</v>
      </c>
      <c r="L38" s="160">
        <v>105</v>
      </c>
      <c r="M38" s="160">
        <v>2</v>
      </c>
      <c r="N38" s="160">
        <v>72</v>
      </c>
      <c r="O38" s="160">
        <v>0</v>
      </c>
      <c r="P38" s="161"/>
      <c r="Q38" s="161">
        <v>50</v>
      </c>
      <c r="R38" s="161">
        <v>4</v>
      </c>
      <c r="S38" s="161"/>
      <c r="T38" s="198">
        <v>126</v>
      </c>
      <c r="U38" s="199">
        <f t="shared" si="4"/>
        <v>0.5977653631284916</v>
      </c>
      <c r="W38" s="323">
        <v>56</v>
      </c>
      <c r="Y38" s="109">
        <v>149</v>
      </c>
      <c r="Z38" s="109">
        <v>97</v>
      </c>
      <c r="AA38" s="186">
        <f t="shared" si="0"/>
        <v>0</v>
      </c>
      <c r="AB38" s="186">
        <f t="shared" si="1"/>
        <v>-9</v>
      </c>
    </row>
    <row r="39" spans="1:28" s="109" customFormat="1" ht="13.5" customHeight="1">
      <c r="A39" s="158" t="s">
        <v>22</v>
      </c>
      <c r="B39" s="159" t="s">
        <v>396</v>
      </c>
      <c r="C39" s="160">
        <v>90</v>
      </c>
      <c r="D39" s="198">
        <v>109</v>
      </c>
      <c r="E39" s="160">
        <v>32</v>
      </c>
      <c r="F39" s="160">
        <v>77</v>
      </c>
      <c r="G39" s="160">
        <v>1</v>
      </c>
      <c r="H39" s="160"/>
      <c r="I39" s="198">
        <v>108</v>
      </c>
      <c r="J39" s="198">
        <v>84</v>
      </c>
      <c r="K39" s="198">
        <v>67</v>
      </c>
      <c r="L39" s="160">
        <v>64</v>
      </c>
      <c r="M39" s="160">
        <v>3</v>
      </c>
      <c r="N39" s="160">
        <v>17</v>
      </c>
      <c r="O39" s="160"/>
      <c r="P39" s="161"/>
      <c r="Q39" s="161">
        <v>24</v>
      </c>
      <c r="R39" s="161"/>
      <c r="S39" s="161"/>
      <c r="T39" s="198">
        <v>41</v>
      </c>
      <c r="U39" s="199">
        <f t="shared" si="4"/>
        <v>0.7976190476190477</v>
      </c>
      <c r="W39" s="109">
        <v>33</v>
      </c>
      <c r="Y39" s="109">
        <v>65</v>
      </c>
      <c r="Z39" s="109">
        <v>55</v>
      </c>
      <c r="AA39" s="186">
        <f t="shared" si="0"/>
        <v>0</v>
      </c>
      <c r="AB39" s="186">
        <f t="shared" si="1"/>
        <v>-2</v>
      </c>
    </row>
    <row r="40" spans="1:28" s="255" customFormat="1" ht="13.5" customHeight="1">
      <c r="A40" s="348" t="s">
        <v>9</v>
      </c>
      <c r="B40" s="349" t="s">
        <v>11</v>
      </c>
      <c r="C40" s="350">
        <v>0</v>
      </c>
      <c r="D40" s="350">
        <v>0</v>
      </c>
      <c r="E40" s="350">
        <v>0</v>
      </c>
      <c r="F40" s="350">
        <v>0</v>
      </c>
      <c r="G40" s="350">
        <v>0</v>
      </c>
      <c r="H40" s="350">
        <v>0</v>
      </c>
      <c r="I40" s="350">
        <v>0</v>
      </c>
      <c r="J40" s="350">
        <v>0</v>
      </c>
      <c r="K40" s="350">
        <v>0</v>
      </c>
      <c r="L40" s="350">
        <v>0</v>
      </c>
      <c r="M40" s="350">
        <v>0</v>
      </c>
      <c r="N40" s="350">
        <v>0</v>
      </c>
      <c r="O40" s="350">
        <v>0</v>
      </c>
      <c r="P40" s="350">
        <v>0</v>
      </c>
      <c r="Q40" s="350">
        <v>0</v>
      </c>
      <c r="R40" s="350">
        <v>0</v>
      </c>
      <c r="S40" s="350">
        <v>0</v>
      </c>
      <c r="T40" s="350">
        <v>0</v>
      </c>
      <c r="U40" s="351"/>
      <c r="AA40" s="254">
        <f t="shared" si="0"/>
        <v>0</v>
      </c>
      <c r="AB40" s="254">
        <f t="shared" si="1"/>
        <v>0</v>
      </c>
    </row>
    <row r="41" spans="1:28" s="109" customFormat="1" ht="13.5" customHeight="1">
      <c r="A41" s="196" t="s">
        <v>338</v>
      </c>
      <c r="B41" s="197" t="s">
        <v>339</v>
      </c>
      <c r="C41" s="198">
        <v>532</v>
      </c>
      <c r="D41" s="198">
        <v>924</v>
      </c>
      <c r="E41" s="198">
        <v>285</v>
      </c>
      <c r="F41" s="198">
        <v>639</v>
      </c>
      <c r="G41" s="198">
        <v>0</v>
      </c>
      <c r="H41" s="198">
        <v>0</v>
      </c>
      <c r="I41" s="198">
        <v>924</v>
      </c>
      <c r="J41" s="198">
        <v>761</v>
      </c>
      <c r="K41" s="198">
        <v>508</v>
      </c>
      <c r="L41" s="198">
        <v>503</v>
      </c>
      <c r="M41" s="198">
        <v>5</v>
      </c>
      <c r="N41" s="198">
        <v>252</v>
      </c>
      <c r="O41" s="198">
        <v>1</v>
      </c>
      <c r="P41" s="198">
        <v>0</v>
      </c>
      <c r="Q41" s="198">
        <v>151</v>
      </c>
      <c r="R41" s="198">
        <v>12</v>
      </c>
      <c r="S41" s="198">
        <v>0</v>
      </c>
      <c r="T41" s="198">
        <v>416</v>
      </c>
      <c r="U41" s="199">
        <f t="shared" si="4"/>
        <v>0.6675427069645203</v>
      </c>
      <c r="W41" s="109">
        <v>364</v>
      </c>
      <c r="X41" s="109">
        <v>0</v>
      </c>
      <c r="Y41" s="109">
        <v>744</v>
      </c>
      <c r="Z41" s="109">
        <v>584</v>
      </c>
      <c r="AA41" s="186">
        <f t="shared" si="0"/>
        <v>95</v>
      </c>
      <c r="AB41" s="186">
        <f t="shared" si="1"/>
        <v>69</v>
      </c>
    </row>
    <row r="42" spans="1:28" s="109" customFormat="1" ht="13.5" customHeight="1">
      <c r="A42" s="158" t="s">
        <v>13</v>
      </c>
      <c r="B42" s="159" t="s">
        <v>370</v>
      </c>
      <c r="C42" s="160">
        <v>141</v>
      </c>
      <c r="D42" s="198">
        <v>209</v>
      </c>
      <c r="E42" s="160">
        <v>27</v>
      </c>
      <c r="F42" s="160">
        <v>182</v>
      </c>
      <c r="G42" s="160">
        <v>0</v>
      </c>
      <c r="H42" s="160"/>
      <c r="I42" s="198">
        <v>209</v>
      </c>
      <c r="J42" s="198">
        <v>187</v>
      </c>
      <c r="K42" s="198">
        <v>148</v>
      </c>
      <c r="L42" s="160">
        <v>148</v>
      </c>
      <c r="M42" s="160">
        <v>0</v>
      </c>
      <c r="N42" s="160">
        <v>38</v>
      </c>
      <c r="O42" s="160">
        <v>1</v>
      </c>
      <c r="P42" s="161">
        <v>0</v>
      </c>
      <c r="Q42" s="161">
        <v>22</v>
      </c>
      <c r="R42" s="161">
        <v>0</v>
      </c>
      <c r="S42" s="161">
        <v>0</v>
      </c>
      <c r="T42" s="198">
        <v>61</v>
      </c>
      <c r="U42" s="199">
        <f t="shared" si="4"/>
        <v>0.7914438502673797</v>
      </c>
      <c r="W42" s="109">
        <v>106</v>
      </c>
      <c r="X42" s="109">
        <v>0</v>
      </c>
      <c r="Y42" s="109">
        <v>136</v>
      </c>
      <c r="Z42" s="109">
        <v>130</v>
      </c>
      <c r="AA42" s="186">
        <f t="shared" si="0"/>
        <v>3</v>
      </c>
      <c r="AB42" s="186">
        <f t="shared" si="1"/>
        <v>2</v>
      </c>
    </row>
    <row r="43" spans="1:28" s="109" customFormat="1" ht="13.5" customHeight="1">
      <c r="A43" s="158" t="s">
        <v>14</v>
      </c>
      <c r="B43" s="159" t="s">
        <v>371</v>
      </c>
      <c r="C43" s="160">
        <v>125</v>
      </c>
      <c r="D43" s="198">
        <v>235</v>
      </c>
      <c r="E43" s="160">
        <v>104</v>
      </c>
      <c r="F43" s="160">
        <v>131</v>
      </c>
      <c r="G43" s="160">
        <v>0</v>
      </c>
      <c r="H43" s="160"/>
      <c r="I43" s="198">
        <v>235</v>
      </c>
      <c r="J43" s="198">
        <v>174</v>
      </c>
      <c r="K43" s="198">
        <v>102</v>
      </c>
      <c r="L43" s="160">
        <v>101</v>
      </c>
      <c r="M43" s="160">
        <v>1</v>
      </c>
      <c r="N43" s="160">
        <v>72</v>
      </c>
      <c r="O43" s="160">
        <v>0</v>
      </c>
      <c r="P43" s="161">
        <v>0</v>
      </c>
      <c r="Q43" s="161">
        <v>49</v>
      </c>
      <c r="R43" s="161">
        <v>12</v>
      </c>
      <c r="S43" s="161">
        <v>0</v>
      </c>
      <c r="T43" s="198">
        <v>133</v>
      </c>
      <c r="U43" s="199">
        <f t="shared" si="4"/>
        <v>0.5862068965517241</v>
      </c>
      <c r="W43" s="109">
        <v>0</v>
      </c>
      <c r="X43" s="109">
        <v>0</v>
      </c>
      <c r="Y43" s="109">
        <v>0</v>
      </c>
      <c r="Z43" s="109">
        <v>0</v>
      </c>
      <c r="AA43" s="186">
        <f t="shared" si="0"/>
        <v>-104</v>
      </c>
      <c r="AB43" s="186">
        <f t="shared" si="1"/>
        <v>-49</v>
      </c>
    </row>
    <row r="44" spans="1:28" s="109" customFormat="1" ht="13.5" customHeight="1">
      <c r="A44" s="158" t="s">
        <v>456</v>
      </c>
      <c r="B44" s="159" t="s">
        <v>372</v>
      </c>
      <c r="C44" s="160">
        <v>96</v>
      </c>
      <c r="D44" s="198">
        <v>181</v>
      </c>
      <c r="E44" s="160">
        <v>54</v>
      </c>
      <c r="F44" s="160">
        <v>127</v>
      </c>
      <c r="G44" s="160">
        <v>0</v>
      </c>
      <c r="H44" s="160"/>
      <c r="I44" s="198">
        <v>181</v>
      </c>
      <c r="J44" s="198">
        <v>157</v>
      </c>
      <c r="K44" s="198">
        <v>101</v>
      </c>
      <c r="L44" s="160">
        <v>99</v>
      </c>
      <c r="M44" s="160">
        <v>2</v>
      </c>
      <c r="N44" s="160">
        <v>56</v>
      </c>
      <c r="O44" s="160">
        <v>0</v>
      </c>
      <c r="P44" s="161">
        <v>0</v>
      </c>
      <c r="Q44" s="161">
        <v>24</v>
      </c>
      <c r="R44" s="161">
        <v>0</v>
      </c>
      <c r="S44" s="161">
        <v>0</v>
      </c>
      <c r="T44" s="198">
        <v>80</v>
      </c>
      <c r="U44" s="199">
        <f t="shared" si="4"/>
        <v>0.643312101910828</v>
      </c>
      <c r="W44" s="109">
        <v>82</v>
      </c>
      <c r="X44" s="109">
        <v>0</v>
      </c>
      <c r="Y44" s="109">
        <v>215</v>
      </c>
      <c r="Z44" s="109">
        <v>136</v>
      </c>
      <c r="AA44" s="186">
        <f t="shared" si="0"/>
        <v>79</v>
      </c>
      <c r="AB44" s="186">
        <f t="shared" si="1"/>
        <v>30</v>
      </c>
    </row>
    <row r="45" spans="1:28" s="109" customFormat="1" ht="13.5" customHeight="1">
      <c r="A45" s="158" t="s">
        <v>22</v>
      </c>
      <c r="B45" s="159" t="s">
        <v>373</v>
      </c>
      <c r="C45" s="160">
        <v>6</v>
      </c>
      <c r="D45" s="198">
        <v>6</v>
      </c>
      <c r="E45" s="160">
        <v>0</v>
      </c>
      <c r="F45" s="160">
        <v>6</v>
      </c>
      <c r="G45" s="160">
        <v>0</v>
      </c>
      <c r="H45" s="160"/>
      <c r="I45" s="198">
        <v>6</v>
      </c>
      <c r="J45" s="198">
        <v>6</v>
      </c>
      <c r="K45" s="198">
        <v>4</v>
      </c>
      <c r="L45" s="160">
        <v>4</v>
      </c>
      <c r="M45" s="160">
        <v>0</v>
      </c>
      <c r="N45" s="160">
        <v>2</v>
      </c>
      <c r="O45" s="160">
        <v>0</v>
      </c>
      <c r="P45" s="161">
        <v>0</v>
      </c>
      <c r="Q45" s="161">
        <v>0</v>
      </c>
      <c r="R45" s="161">
        <v>0</v>
      </c>
      <c r="S45" s="161">
        <v>0</v>
      </c>
      <c r="T45" s="198">
        <v>2</v>
      </c>
      <c r="U45" s="199">
        <f t="shared" si="4"/>
        <v>0.6666666666666666</v>
      </c>
      <c r="W45" s="109">
        <v>0</v>
      </c>
      <c r="X45" s="109">
        <v>0</v>
      </c>
      <c r="Y45" s="109">
        <v>0</v>
      </c>
      <c r="Z45" s="109">
        <v>0</v>
      </c>
      <c r="AA45" s="186">
        <f t="shared" si="0"/>
        <v>0</v>
      </c>
      <c r="AB45" s="186">
        <f t="shared" si="1"/>
        <v>0</v>
      </c>
    </row>
    <row r="46" spans="1:28" s="109" customFormat="1" ht="13.5" customHeight="1">
      <c r="A46" s="158" t="s">
        <v>23</v>
      </c>
      <c r="B46" s="159" t="s">
        <v>374</v>
      </c>
      <c r="C46" s="160">
        <v>164</v>
      </c>
      <c r="D46" s="198">
        <v>293</v>
      </c>
      <c r="E46" s="160">
        <v>100</v>
      </c>
      <c r="F46" s="160">
        <v>193</v>
      </c>
      <c r="G46" s="160">
        <v>0</v>
      </c>
      <c r="H46" s="160"/>
      <c r="I46" s="198">
        <v>293</v>
      </c>
      <c r="J46" s="198">
        <v>237</v>
      </c>
      <c r="K46" s="198">
        <v>153</v>
      </c>
      <c r="L46" s="160">
        <v>151</v>
      </c>
      <c r="M46" s="160">
        <v>2</v>
      </c>
      <c r="N46" s="160">
        <v>84</v>
      </c>
      <c r="O46" s="160">
        <v>0</v>
      </c>
      <c r="P46" s="161">
        <v>0</v>
      </c>
      <c r="Q46" s="161">
        <v>56</v>
      </c>
      <c r="R46" s="161">
        <v>0</v>
      </c>
      <c r="S46" s="161">
        <v>0</v>
      </c>
      <c r="T46" s="198">
        <v>140</v>
      </c>
      <c r="U46" s="199">
        <f t="shared" si="4"/>
        <v>0.6455696202531646</v>
      </c>
      <c r="W46" s="109">
        <v>84</v>
      </c>
      <c r="X46" s="109">
        <v>0</v>
      </c>
      <c r="Y46" s="109">
        <v>247</v>
      </c>
      <c r="Z46" s="109">
        <v>204</v>
      </c>
      <c r="AA46" s="186">
        <f t="shared" si="0"/>
        <v>63</v>
      </c>
      <c r="AB46" s="186">
        <f t="shared" si="1"/>
        <v>64</v>
      </c>
    </row>
    <row r="47" spans="1:28" s="255" customFormat="1" ht="13.5" customHeight="1">
      <c r="A47" s="348" t="s">
        <v>9</v>
      </c>
      <c r="B47" s="349"/>
      <c r="C47" s="350">
        <v>0</v>
      </c>
      <c r="D47" s="350">
        <v>0</v>
      </c>
      <c r="E47" s="350">
        <v>0</v>
      </c>
      <c r="F47" s="350">
        <v>0</v>
      </c>
      <c r="G47" s="350">
        <v>0</v>
      </c>
      <c r="H47" s="350">
        <v>0</v>
      </c>
      <c r="I47" s="350">
        <v>0</v>
      </c>
      <c r="J47" s="350">
        <v>0</v>
      </c>
      <c r="K47" s="350">
        <v>0</v>
      </c>
      <c r="L47" s="350">
        <v>0</v>
      </c>
      <c r="M47" s="350">
        <v>0</v>
      </c>
      <c r="N47" s="350">
        <v>0</v>
      </c>
      <c r="O47" s="350">
        <v>0</v>
      </c>
      <c r="P47" s="350">
        <v>0</v>
      </c>
      <c r="Q47" s="350">
        <v>0</v>
      </c>
      <c r="R47" s="350">
        <v>0</v>
      </c>
      <c r="S47" s="350">
        <v>0</v>
      </c>
      <c r="T47" s="350">
        <v>0</v>
      </c>
      <c r="U47" s="351"/>
      <c r="AA47" s="254">
        <f t="shared" si="0"/>
        <v>0</v>
      </c>
      <c r="AB47" s="254">
        <f t="shared" si="1"/>
        <v>0</v>
      </c>
    </row>
    <row r="48" spans="1:28" s="109" customFormat="1" ht="17.25" customHeight="1">
      <c r="A48" s="196" t="s">
        <v>340</v>
      </c>
      <c r="B48" s="197" t="s">
        <v>341</v>
      </c>
      <c r="C48" s="198">
        <v>518</v>
      </c>
      <c r="D48" s="198">
        <v>1433</v>
      </c>
      <c r="E48" s="198">
        <v>511</v>
      </c>
      <c r="F48" s="198">
        <v>922</v>
      </c>
      <c r="G48" s="198">
        <v>2</v>
      </c>
      <c r="H48" s="198">
        <v>0</v>
      </c>
      <c r="I48" s="198">
        <v>1431</v>
      </c>
      <c r="J48" s="198">
        <v>992</v>
      </c>
      <c r="K48" s="198">
        <v>694</v>
      </c>
      <c r="L48" s="198">
        <v>683</v>
      </c>
      <c r="M48" s="198">
        <v>11</v>
      </c>
      <c r="N48" s="198">
        <v>298</v>
      </c>
      <c r="O48" s="198">
        <v>0</v>
      </c>
      <c r="P48" s="198">
        <v>0</v>
      </c>
      <c r="Q48" s="198">
        <v>425</v>
      </c>
      <c r="R48" s="198">
        <v>14</v>
      </c>
      <c r="S48" s="198">
        <v>0</v>
      </c>
      <c r="T48" s="198">
        <v>737</v>
      </c>
      <c r="U48" s="199">
        <f aca="true" t="shared" si="5" ref="U48:U110">IF(J48&lt;&gt;0,K48/J48,"")</f>
        <v>0.6995967741935484</v>
      </c>
      <c r="W48" s="109">
        <v>256</v>
      </c>
      <c r="X48" s="109">
        <v>0</v>
      </c>
      <c r="Y48" s="109">
        <v>767</v>
      </c>
      <c r="Z48" s="109">
        <v>656</v>
      </c>
      <c r="AA48" s="186">
        <f t="shared" si="0"/>
        <v>0</v>
      </c>
      <c r="AB48" s="186">
        <f t="shared" si="1"/>
        <v>-25</v>
      </c>
    </row>
    <row r="49" spans="1:28" s="109" customFormat="1" ht="13.5" customHeight="1">
      <c r="A49" s="158">
        <v>1</v>
      </c>
      <c r="B49" s="159" t="s">
        <v>397</v>
      </c>
      <c r="C49" s="160">
        <v>65</v>
      </c>
      <c r="D49" s="198">
        <v>65</v>
      </c>
      <c r="E49" s="160"/>
      <c r="F49" s="160">
        <v>65</v>
      </c>
      <c r="G49" s="160"/>
      <c r="H49" s="160"/>
      <c r="I49" s="198">
        <v>65</v>
      </c>
      <c r="J49" s="198">
        <v>65</v>
      </c>
      <c r="K49" s="198">
        <v>65</v>
      </c>
      <c r="L49" s="160">
        <v>65</v>
      </c>
      <c r="M49" s="160"/>
      <c r="N49" s="160"/>
      <c r="O49" s="160"/>
      <c r="P49" s="161"/>
      <c r="Q49" s="161"/>
      <c r="R49" s="161"/>
      <c r="S49" s="161"/>
      <c r="T49" s="198">
        <v>0</v>
      </c>
      <c r="U49" s="199">
        <f t="shared" si="5"/>
        <v>1</v>
      </c>
      <c r="V49" s="109" t="s">
        <v>2</v>
      </c>
      <c r="W49" s="323"/>
      <c r="AA49" s="186">
        <f t="shared" si="0"/>
        <v>0</v>
      </c>
      <c r="AB49" s="186">
        <f t="shared" si="1"/>
        <v>0</v>
      </c>
    </row>
    <row r="50" spans="1:28" s="109" customFormat="1" ht="13.5" customHeight="1">
      <c r="A50" s="158">
        <v>2</v>
      </c>
      <c r="B50" s="159" t="s">
        <v>398</v>
      </c>
      <c r="C50" s="160">
        <v>66</v>
      </c>
      <c r="D50" s="198">
        <v>336</v>
      </c>
      <c r="E50" s="160">
        <v>159</v>
      </c>
      <c r="F50" s="160">
        <v>177</v>
      </c>
      <c r="G50" s="160">
        <v>1</v>
      </c>
      <c r="H50" s="160"/>
      <c r="I50" s="198">
        <v>335</v>
      </c>
      <c r="J50" s="198">
        <v>191</v>
      </c>
      <c r="K50" s="198">
        <v>104</v>
      </c>
      <c r="L50" s="160">
        <v>100</v>
      </c>
      <c r="M50" s="160">
        <v>4</v>
      </c>
      <c r="N50" s="160">
        <v>87</v>
      </c>
      <c r="O50" s="160"/>
      <c r="P50" s="161"/>
      <c r="Q50" s="161">
        <v>142</v>
      </c>
      <c r="R50" s="161">
        <v>2</v>
      </c>
      <c r="S50" s="161"/>
      <c r="T50" s="198">
        <v>231</v>
      </c>
      <c r="U50" s="199">
        <f t="shared" si="5"/>
        <v>0.5445026178010471</v>
      </c>
      <c r="W50" s="323">
        <v>56</v>
      </c>
      <c r="Y50" s="109">
        <v>202</v>
      </c>
      <c r="Z50" s="109">
        <v>181</v>
      </c>
      <c r="AA50" s="186">
        <f t="shared" si="0"/>
        <v>-13</v>
      </c>
      <c r="AB50" s="186">
        <f t="shared" si="1"/>
        <v>-17</v>
      </c>
    </row>
    <row r="51" spans="1:28" s="109" customFormat="1" ht="13.5" customHeight="1">
      <c r="A51" s="158">
        <v>3</v>
      </c>
      <c r="B51" s="159" t="s">
        <v>399</v>
      </c>
      <c r="C51" s="160">
        <v>115</v>
      </c>
      <c r="D51" s="198">
        <v>359</v>
      </c>
      <c r="E51" s="160">
        <v>195</v>
      </c>
      <c r="F51" s="160">
        <v>164</v>
      </c>
      <c r="G51" s="160"/>
      <c r="H51" s="160"/>
      <c r="I51" s="198">
        <v>359</v>
      </c>
      <c r="J51" s="198">
        <v>200</v>
      </c>
      <c r="K51" s="198">
        <v>109</v>
      </c>
      <c r="L51" s="160">
        <v>108</v>
      </c>
      <c r="M51" s="160">
        <v>1</v>
      </c>
      <c r="N51" s="160">
        <v>91</v>
      </c>
      <c r="O51" s="160"/>
      <c r="P51" s="161"/>
      <c r="Q51" s="161">
        <v>159</v>
      </c>
      <c r="R51" s="161"/>
      <c r="S51" s="161"/>
      <c r="T51" s="198">
        <v>250</v>
      </c>
      <c r="U51" s="199">
        <f t="shared" si="5"/>
        <v>0.545</v>
      </c>
      <c r="W51" s="323">
        <v>34</v>
      </c>
      <c r="Y51" s="109">
        <v>229</v>
      </c>
      <c r="Z51" s="109">
        <v>189</v>
      </c>
      <c r="AA51" s="186">
        <f t="shared" si="0"/>
        <v>0</v>
      </c>
      <c r="AB51" s="186">
        <f t="shared" si="1"/>
        <v>-4</v>
      </c>
    </row>
    <row r="52" spans="1:28" s="109" customFormat="1" ht="13.5" customHeight="1">
      <c r="A52" s="158">
        <v>4</v>
      </c>
      <c r="B52" s="159" t="s">
        <v>400</v>
      </c>
      <c r="C52" s="160">
        <v>203</v>
      </c>
      <c r="D52" s="198">
        <v>485</v>
      </c>
      <c r="E52" s="160">
        <v>117</v>
      </c>
      <c r="F52" s="160">
        <v>368</v>
      </c>
      <c r="G52" s="160">
        <v>1</v>
      </c>
      <c r="H52" s="160"/>
      <c r="I52" s="198">
        <v>484</v>
      </c>
      <c r="J52" s="198">
        <v>384</v>
      </c>
      <c r="K52" s="198">
        <v>288</v>
      </c>
      <c r="L52" s="160">
        <v>284</v>
      </c>
      <c r="M52" s="160">
        <v>4</v>
      </c>
      <c r="N52" s="160">
        <v>96</v>
      </c>
      <c r="O52" s="160"/>
      <c r="P52" s="161"/>
      <c r="Q52" s="161">
        <v>88</v>
      </c>
      <c r="R52" s="161">
        <v>12</v>
      </c>
      <c r="S52" s="161"/>
      <c r="T52" s="198">
        <v>196</v>
      </c>
      <c r="U52" s="199">
        <f t="shared" si="5"/>
        <v>0.75</v>
      </c>
      <c r="W52" s="323">
        <v>81</v>
      </c>
      <c r="Y52" s="109">
        <v>184</v>
      </c>
      <c r="Z52" s="109">
        <v>144</v>
      </c>
      <c r="AA52" s="186">
        <f t="shared" si="0"/>
        <v>-14</v>
      </c>
      <c r="AB52" s="186">
        <f t="shared" si="1"/>
        <v>-25</v>
      </c>
    </row>
    <row r="53" spans="1:28" s="109" customFormat="1" ht="13.5" customHeight="1">
      <c r="A53" s="158">
        <v>5</v>
      </c>
      <c r="B53" s="159" t="s">
        <v>401</v>
      </c>
      <c r="C53" s="160">
        <v>69</v>
      </c>
      <c r="D53" s="198">
        <v>188</v>
      </c>
      <c r="E53" s="160">
        <v>40</v>
      </c>
      <c r="F53" s="160">
        <v>148</v>
      </c>
      <c r="G53" s="160"/>
      <c r="H53" s="160"/>
      <c r="I53" s="198">
        <v>188</v>
      </c>
      <c r="J53" s="198">
        <v>152</v>
      </c>
      <c r="K53" s="198">
        <v>128</v>
      </c>
      <c r="L53" s="160">
        <v>126</v>
      </c>
      <c r="M53" s="160">
        <v>2</v>
      </c>
      <c r="N53" s="160">
        <v>24</v>
      </c>
      <c r="O53" s="160"/>
      <c r="P53" s="161"/>
      <c r="Q53" s="161">
        <v>36</v>
      </c>
      <c r="R53" s="161"/>
      <c r="S53" s="161"/>
      <c r="T53" s="198">
        <v>60</v>
      </c>
      <c r="U53" s="199">
        <f t="shared" si="5"/>
        <v>0.8421052631578947</v>
      </c>
      <c r="W53" s="109">
        <v>85</v>
      </c>
      <c r="Y53" s="109">
        <v>152</v>
      </c>
      <c r="Z53" s="109">
        <v>142</v>
      </c>
      <c r="AA53" s="186">
        <f t="shared" si="0"/>
        <v>27</v>
      </c>
      <c r="AB53" s="186">
        <f t="shared" si="1"/>
        <v>21</v>
      </c>
    </row>
    <row r="54" spans="1:28" s="255" customFormat="1" ht="13.5" customHeight="1">
      <c r="A54" s="348" t="s">
        <v>9</v>
      </c>
      <c r="B54" s="349" t="s">
        <v>11</v>
      </c>
      <c r="C54" s="350">
        <v>0</v>
      </c>
      <c r="D54" s="350">
        <v>0</v>
      </c>
      <c r="E54" s="350">
        <v>0</v>
      </c>
      <c r="F54" s="350">
        <v>0</v>
      </c>
      <c r="G54" s="350">
        <v>0</v>
      </c>
      <c r="H54" s="350">
        <v>0</v>
      </c>
      <c r="I54" s="350">
        <v>0</v>
      </c>
      <c r="J54" s="350">
        <v>0</v>
      </c>
      <c r="K54" s="350">
        <v>0</v>
      </c>
      <c r="L54" s="350">
        <v>0</v>
      </c>
      <c r="M54" s="350">
        <v>0</v>
      </c>
      <c r="N54" s="350">
        <v>0</v>
      </c>
      <c r="O54" s="350">
        <v>0</v>
      </c>
      <c r="P54" s="350">
        <v>0</v>
      </c>
      <c r="Q54" s="350">
        <v>0</v>
      </c>
      <c r="R54" s="350">
        <v>0</v>
      </c>
      <c r="S54" s="350">
        <v>0</v>
      </c>
      <c r="T54" s="350">
        <v>0</v>
      </c>
      <c r="U54" s="351"/>
      <c r="AA54" s="254">
        <f t="shared" si="0"/>
        <v>0</v>
      </c>
      <c r="AB54" s="254">
        <f t="shared" si="1"/>
        <v>0</v>
      </c>
    </row>
    <row r="55" spans="1:28" s="109" customFormat="1" ht="13.5" customHeight="1">
      <c r="A55" s="196" t="s">
        <v>342</v>
      </c>
      <c r="B55" s="197" t="s">
        <v>343</v>
      </c>
      <c r="C55" s="198">
        <v>1776</v>
      </c>
      <c r="D55" s="198">
        <v>1901</v>
      </c>
      <c r="E55" s="198">
        <v>656</v>
      </c>
      <c r="F55" s="198">
        <v>1245</v>
      </c>
      <c r="G55" s="198">
        <v>18</v>
      </c>
      <c r="H55" s="198">
        <v>0</v>
      </c>
      <c r="I55" s="198">
        <v>1883</v>
      </c>
      <c r="J55" s="198">
        <v>1559</v>
      </c>
      <c r="K55" s="198">
        <v>1144</v>
      </c>
      <c r="L55" s="198">
        <v>1117</v>
      </c>
      <c r="M55" s="198">
        <v>27</v>
      </c>
      <c r="N55" s="198">
        <v>413</v>
      </c>
      <c r="O55" s="198">
        <v>2</v>
      </c>
      <c r="P55" s="198">
        <v>0</v>
      </c>
      <c r="Q55" s="198">
        <v>310</v>
      </c>
      <c r="R55" s="198">
        <v>14</v>
      </c>
      <c r="S55" s="198">
        <v>0</v>
      </c>
      <c r="T55" s="198">
        <v>739</v>
      </c>
      <c r="U55" s="199">
        <f t="shared" si="5"/>
        <v>0.7338037203335471</v>
      </c>
      <c r="W55" s="109">
        <v>405</v>
      </c>
      <c r="X55" s="109">
        <v>2</v>
      </c>
      <c r="Y55" s="109">
        <v>1083</v>
      </c>
      <c r="Z55" s="109">
        <v>714</v>
      </c>
      <c r="AA55" s="186">
        <f t="shared" si="0"/>
        <v>22</v>
      </c>
      <c r="AB55" s="186">
        <f t="shared" si="1"/>
        <v>-1</v>
      </c>
    </row>
    <row r="56" spans="1:28" s="109" customFormat="1" ht="13.5" customHeight="1">
      <c r="A56" s="158">
        <v>1</v>
      </c>
      <c r="B56" s="159" t="s">
        <v>404</v>
      </c>
      <c r="C56" s="160">
        <v>202</v>
      </c>
      <c r="D56" s="198">
        <v>225</v>
      </c>
      <c r="E56" s="160">
        <v>50</v>
      </c>
      <c r="F56" s="160">
        <v>175</v>
      </c>
      <c r="G56" s="160">
        <v>3</v>
      </c>
      <c r="H56" s="160">
        <v>0</v>
      </c>
      <c r="I56" s="198">
        <v>222</v>
      </c>
      <c r="J56" s="198">
        <v>208</v>
      </c>
      <c r="K56" s="198">
        <v>170</v>
      </c>
      <c r="L56" s="160">
        <v>170</v>
      </c>
      <c r="M56" s="160">
        <v>0</v>
      </c>
      <c r="N56" s="160">
        <v>37</v>
      </c>
      <c r="O56" s="160">
        <v>1</v>
      </c>
      <c r="P56" s="161">
        <v>0</v>
      </c>
      <c r="Q56" s="161">
        <v>14</v>
      </c>
      <c r="R56" s="161">
        <v>0</v>
      </c>
      <c r="S56" s="161">
        <v>0</v>
      </c>
      <c r="T56" s="198">
        <v>52</v>
      </c>
      <c r="U56" s="199">
        <f t="shared" si="5"/>
        <v>0.8173076923076923</v>
      </c>
      <c r="W56" s="109">
        <v>48</v>
      </c>
      <c r="X56" s="109">
        <v>0</v>
      </c>
      <c r="Y56" s="109">
        <v>130</v>
      </c>
      <c r="Z56" s="109">
        <v>89</v>
      </c>
      <c r="AA56" s="186">
        <f t="shared" si="0"/>
        <v>32</v>
      </c>
      <c r="AB56" s="186">
        <f t="shared" si="1"/>
        <v>27</v>
      </c>
    </row>
    <row r="57" spans="1:28" s="109" customFormat="1" ht="13.5" customHeight="1">
      <c r="A57" s="158">
        <v>2</v>
      </c>
      <c r="B57" s="159" t="s">
        <v>402</v>
      </c>
      <c r="C57" s="160">
        <v>219</v>
      </c>
      <c r="D57" s="198">
        <v>249</v>
      </c>
      <c r="E57" s="160">
        <v>80</v>
      </c>
      <c r="F57" s="160">
        <v>169</v>
      </c>
      <c r="G57" s="160">
        <v>8</v>
      </c>
      <c r="H57" s="160">
        <v>0</v>
      </c>
      <c r="I57" s="198">
        <v>241</v>
      </c>
      <c r="J57" s="198">
        <v>225</v>
      </c>
      <c r="K57" s="198">
        <v>156</v>
      </c>
      <c r="L57" s="160">
        <v>155</v>
      </c>
      <c r="M57" s="160">
        <v>1</v>
      </c>
      <c r="N57" s="160">
        <v>69</v>
      </c>
      <c r="O57" s="160">
        <v>0</v>
      </c>
      <c r="P57" s="161">
        <v>0</v>
      </c>
      <c r="Q57" s="161">
        <v>16</v>
      </c>
      <c r="R57" s="161">
        <v>0</v>
      </c>
      <c r="S57" s="161">
        <v>0</v>
      </c>
      <c r="T57" s="198">
        <v>85</v>
      </c>
      <c r="U57" s="199">
        <f t="shared" si="5"/>
        <v>0.6933333333333334</v>
      </c>
      <c r="W57" s="109">
        <v>84</v>
      </c>
      <c r="X57" s="109">
        <v>0</v>
      </c>
      <c r="Y57" s="109">
        <v>168</v>
      </c>
      <c r="Z57" s="109">
        <v>103</v>
      </c>
      <c r="AA57" s="186">
        <f t="shared" si="0"/>
        <v>4</v>
      </c>
      <c r="AB57" s="186">
        <f t="shared" si="1"/>
        <v>3</v>
      </c>
    </row>
    <row r="58" spans="1:28" s="109" customFormat="1" ht="13.5" customHeight="1">
      <c r="A58" s="158">
        <v>3</v>
      </c>
      <c r="B58" s="159" t="s">
        <v>403</v>
      </c>
      <c r="C58" s="160">
        <v>70</v>
      </c>
      <c r="D58" s="198">
        <v>83</v>
      </c>
      <c r="E58" s="160">
        <v>15</v>
      </c>
      <c r="F58" s="160">
        <v>68</v>
      </c>
      <c r="G58" s="160">
        <v>0</v>
      </c>
      <c r="H58" s="160">
        <v>0</v>
      </c>
      <c r="I58" s="198">
        <v>83</v>
      </c>
      <c r="J58" s="198">
        <v>71</v>
      </c>
      <c r="K58" s="198">
        <v>56</v>
      </c>
      <c r="L58" s="160">
        <v>53</v>
      </c>
      <c r="M58" s="160">
        <v>3</v>
      </c>
      <c r="N58" s="160">
        <v>15</v>
      </c>
      <c r="O58" s="160">
        <v>0</v>
      </c>
      <c r="P58" s="161">
        <v>0</v>
      </c>
      <c r="Q58" s="161">
        <v>12</v>
      </c>
      <c r="R58" s="161">
        <v>0</v>
      </c>
      <c r="S58" s="161">
        <v>0</v>
      </c>
      <c r="T58" s="198">
        <v>27</v>
      </c>
      <c r="U58" s="199">
        <f t="shared" si="5"/>
        <v>0.7887323943661971</v>
      </c>
      <c r="W58" s="109">
        <v>75</v>
      </c>
      <c r="X58" s="109">
        <v>1</v>
      </c>
      <c r="Y58" s="109">
        <v>200</v>
      </c>
      <c r="Z58" s="109">
        <v>135</v>
      </c>
      <c r="AA58" s="186">
        <f t="shared" si="0"/>
        <v>110</v>
      </c>
      <c r="AB58" s="186">
        <f t="shared" si="1"/>
        <v>48</v>
      </c>
    </row>
    <row r="59" spans="1:28" s="109" customFormat="1" ht="13.5" customHeight="1">
      <c r="A59" s="158">
        <v>4</v>
      </c>
      <c r="B59" s="159" t="s">
        <v>472</v>
      </c>
      <c r="C59" s="160">
        <v>211</v>
      </c>
      <c r="D59" s="198">
        <v>213</v>
      </c>
      <c r="E59" s="160">
        <v>77</v>
      </c>
      <c r="F59" s="160">
        <v>136</v>
      </c>
      <c r="G59" s="160">
        <v>0</v>
      </c>
      <c r="H59" s="160">
        <v>0</v>
      </c>
      <c r="I59" s="198">
        <v>213</v>
      </c>
      <c r="J59" s="198">
        <v>163</v>
      </c>
      <c r="K59" s="198">
        <v>131</v>
      </c>
      <c r="L59" s="160">
        <v>128</v>
      </c>
      <c r="M59" s="160">
        <v>3</v>
      </c>
      <c r="N59" s="160">
        <v>32</v>
      </c>
      <c r="O59" s="160">
        <v>0</v>
      </c>
      <c r="P59" s="161">
        <v>0</v>
      </c>
      <c r="Q59" s="161">
        <v>42</v>
      </c>
      <c r="R59" s="161">
        <v>8</v>
      </c>
      <c r="S59" s="161">
        <v>0</v>
      </c>
      <c r="T59" s="198">
        <v>82</v>
      </c>
      <c r="U59" s="199">
        <f t="shared" si="5"/>
        <v>0.803680981595092</v>
      </c>
      <c r="W59" s="109">
        <v>29</v>
      </c>
      <c r="Y59" s="109">
        <v>46</v>
      </c>
      <c r="Z59" s="109">
        <v>34</v>
      </c>
      <c r="AA59" s="186">
        <f t="shared" si="0"/>
        <v>-60</v>
      </c>
      <c r="AB59" s="186">
        <f t="shared" si="1"/>
        <v>-37</v>
      </c>
    </row>
    <row r="60" spans="1:28" s="109" customFormat="1" ht="13.5" customHeight="1">
      <c r="A60" s="158">
        <v>5</v>
      </c>
      <c r="B60" s="159" t="s">
        <v>405</v>
      </c>
      <c r="C60" s="160">
        <v>313</v>
      </c>
      <c r="D60" s="198">
        <v>346</v>
      </c>
      <c r="E60" s="160">
        <v>168</v>
      </c>
      <c r="F60" s="160">
        <v>178</v>
      </c>
      <c r="G60" s="160">
        <v>4</v>
      </c>
      <c r="H60" s="160">
        <v>0</v>
      </c>
      <c r="I60" s="198">
        <v>342</v>
      </c>
      <c r="J60" s="198">
        <v>234</v>
      </c>
      <c r="K60" s="198">
        <v>157</v>
      </c>
      <c r="L60" s="160">
        <v>154</v>
      </c>
      <c r="M60" s="160">
        <v>3</v>
      </c>
      <c r="N60" s="160">
        <v>77</v>
      </c>
      <c r="O60" s="160">
        <v>0</v>
      </c>
      <c r="P60" s="161">
        <v>0</v>
      </c>
      <c r="Q60" s="161">
        <v>104</v>
      </c>
      <c r="R60" s="161">
        <v>4</v>
      </c>
      <c r="S60" s="161">
        <v>0</v>
      </c>
      <c r="T60" s="198">
        <v>185</v>
      </c>
      <c r="U60" s="199">
        <f t="shared" si="5"/>
        <v>0.6709401709401709</v>
      </c>
      <c r="W60" s="109">
        <v>41</v>
      </c>
      <c r="X60" s="109">
        <v>1</v>
      </c>
      <c r="Y60" s="109">
        <v>88</v>
      </c>
      <c r="Z60" s="109">
        <v>44</v>
      </c>
      <c r="AA60" s="186">
        <f t="shared" si="0"/>
        <v>-121</v>
      </c>
      <c r="AB60" s="186">
        <f t="shared" si="1"/>
        <v>-101</v>
      </c>
    </row>
    <row r="61" spans="1:28" s="109" customFormat="1" ht="13.5" customHeight="1">
      <c r="A61" s="158">
        <v>6</v>
      </c>
      <c r="B61" s="159" t="s">
        <v>408</v>
      </c>
      <c r="C61" s="160">
        <v>118</v>
      </c>
      <c r="D61" s="198">
        <v>118</v>
      </c>
      <c r="E61" s="160">
        <v>23</v>
      </c>
      <c r="F61" s="160">
        <v>95</v>
      </c>
      <c r="G61" s="160">
        <v>1</v>
      </c>
      <c r="H61" s="160">
        <v>0</v>
      </c>
      <c r="I61" s="198">
        <v>117</v>
      </c>
      <c r="J61" s="198">
        <v>113</v>
      </c>
      <c r="K61" s="198">
        <v>83</v>
      </c>
      <c r="L61" s="160">
        <v>80</v>
      </c>
      <c r="M61" s="160">
        <v>3</v>
      </c>
      <c r="N61" s="160">
        <v>30</v>
      </c>
      <c r="O61" s="160">
        <v>0</v>
      </c>
      <c r="P61" s="161">
        <v>0</v>
      </c>
      <c r="Q61" s="161">
        <v>4</v>
      </c>
      <c r="R61" s="161">
        <v>0</v>
      </c>
      <c r="S61" s="161">
        <v>0</v>
      </c>
      <c r="T61" s="198">
        <v>34</v>
      </c>
      <c r="U61" s="199">
        <f t="shared" si="5"/>
        <v>0.7345132743362832</v>
      </c>
      <c r="W61" s="109">
        <v>41</v>
      </c>
      <c r="Y61" s="109">
        <v>209</v>
      </c>
      <c r="Z61" s="109">
        <v>150</v>
      </c>
      <c r="AA61" s="186">
        <f t="shared" si="0"/>
        <v>145</v>
      </c>
      <c r="AB61" s="186">
        <f t="shared" si="1"/>
        <v>105</v>
      </c>
    </row>
    <row r="62" spans="1:28" s="109" customFormat="1" ht="13.5" customHeight="1">
      <c r="A62" s="158">
        <v>7</v>
      </c>
      <c r="B62" s="159" t="s">
        <v>473</v>
      </c>
      <c r="C62" s="160">
        <v>291</v>
      </c>
      <c r="D62" s="198">
        <v>298</v>
      </c>
      <c r="E62" s="160">
        <v>112</v>
      </c>
      <c r="F62" s="160">
        <v>186</v>
      </c>
      <c r="G62" s="160">
        <v>2</v>
      </c>
      <c r="H62" s="160">
        <v>0</v>
      </c>
      <c r="I62" s="198">
        <v>296</v>
      </c>
      <c r="J62" s="198">
        <v>244</v>
      </c>
      <c r="K62" s="198">
        <v>195</v>
      </c>
      <c r="L62" s="160">
        <v>186</v>
      </c>
      <c r="M62" s="160">
        <v>9</v>
      </c>
      <c r="N62" s="160">
        <v>48</v>
      </c>
      <c r="O62" s="160">
        <v>1</v>
      </c>
      <c r="P62" s="161">
        <v>0</v>
      </c>
      <c r="Q62" s="161">
        <v>51</v>
      </c>
      <c r="R62" s="161">
        <v>1</v>
      </c>
      <c r="S62" s="161">
        <v>0</v>
      </c>
      <c r="T62" s="198">
        <v>101</v>
      </c>
      <c r="U62" s="199">
        <f t="shared" si="5"/>
        <v>0.7991803278688525</v>
      </c>
      <c r="W62" s="109">
        <v>52</v>
      </c>
      <c r="Y62" s="109">
        <v>182</v>
      </c>
      <c r="Z62" s="109">
        <v>118</v>
      </c>
      <c r="AA62" s="186">
        <f t="shared" si="0"/>
        <v>18</v>
      </c>
      <c r="AB62" s="186">
        <f t="shared" si="1"/>
        <v>15</v>
      </c>
    </row>
    <row r="63" spans="1:28" s="109" customFormat="1" ht="13.5" customHeight="1">
      <c r="A63" s="158">
        <v>8</v>
      </c>
      <c r="B63" s="159" t="s">
        <v>406</v>
      </c>
      <c r="C63" s="160">
        <v>349</v>
      </c>
      <c r="D63" s="198">
        <v>366</v>
      </c>
      <c r="E63" s="160">
        <v>130</v>
      </c>
      <c r="F63" s="160">
        <v>236</v>
      </c>
      <c r="G63" s="160">
        <v>0</v>
      </c>
      <c r="H63" s="160">
        <v>0</v>
      </c>
      <c r="I63" s="198">
        <v>366</v>
      </c>
      <c r="J63" s="198">
        <v>299</v>
      </c>
      <c r="K63" s="198">
        <v>194</v>
      </c>
      <c r="L63" s="160">
        <v>189</v>
      </c>
      <c r="M63" s="160">
        <v>5</v>
      </c>
      <c r="N63" s="160">
        <v>105</v>
      </c>
      <c r="O63" s="160">
        <v>0</v>
      </c>
      <c r="P63" s="161">
        <v>0</v>
      </c>
      <c r="Q63" s="161">
        <v>66</v>
      </c>
      <c r="R63" s="161">
        <v>1</v>
      </c>
      <c r="S63" s="161">
        <v>0</v>
      </c>
      <c r="T63" s="198">
        <v>172</v>
      </c>
      <c r="U63" s="199">
        <f t="shared" si="5"/>
        <v>0.6488294314381271</v>
      </c>
      <c r="W63" s="109">
        <v>0</v>
      </c>
      <c r="X63" s="109">
        <v>0</v>
      </c>
      <c r="Y63" s="109">
        <v>1</v>
      </c>
      <c r="Z63" s="109">
        <v>1</v>
      </c>
      <c r="AA63" s="186">
        <f t="shared" si="0"/>
        <v>-129</v>
      </c>
      <c r="AB63" s="186">
        <f t="shared" si="1"/>
        <v>-65</v>
      </c>
    </row>
    <row r="64" spans="1:28" s="109" customFormat="1" ht="13.5" customHeight="1">
      <c r="A64" s="158">
        <v>9</v>
      </c>
      <c r="B64" s="159" t="s">
        <v>407</v>
      </c>
      <c r="C64" s="160">
        <v>3</v>
      </c>
      <c r="D64" s="198">
        <v>3</v>
      </c>
      <c r="E64" s="160">
        <v>1</v>
      </c>
      <c r="F64" s="160">
        <v>2</v>
      </c>
      <c r="G64" s="160">
        <v>0</v>
      </c>
      <c r="H64" s="160">
        <v>0</v>
      </c>
      <c r="I64" s="198">
        <v>3</v>
      </c>
      <c r="J64" s="198">
        <v>2</v>
      </c>
      <c r="K64" s="198">
        <v>2</v>
      </c>
      <c r="L64" s="160">
        <v>2</v>
      </c>
      <c r="M64" s="160">
        <v>0</v>
      </c>
      <c r="N64" s="160">
        <v>0</v>
      </c>
      <c r="O64" s="160">
        <v>0</v>
      </c>
      <c r="P64" s="161">
        <v>0</v>
      </c>
      <c r="Q64" s="161">
        <v>1</v>
      </c>
      <c r="R64" s="161">
        <v>0</v>
      </c>
      <c r="S64" s="161">
        <v>0</v>
      </c>
      <c r="T64" s="198">
        <v>1</v>
      </c>
      <c r="U64" s="199">
        <f t="shared" si="5"/>
        <v>1</v>
      </c>
      <c r="W64" s="109">
        <v>35</v>
      </c>
      <c r="X64" s="109">
        <v>0</v>
      </c>
      <c r="Y64" s="109">
        <v>59</v>
      </c>
      <c r="Z64" s="109">
        <v>40</v>
      </c>
      <c r="AA64" s="186">
        <f t="shared" si="0"/>
        <v>23</v>
      </c>
      <c r="AB64" s="186">
        <f t="shared" si="1"/>
        <v>4</v>
      </c>
    </row>
    <row r="65" spans="1:28" s="255" customFormat="1" ht="13.5" customHeight="1">
      <c r="A65" s="348" t="s">
        <v>9</v>
      </c>
      <c r="B65" s="349"/>
      <c r="C65" s="350">
        <v>0</v>
      </c>
      <c r="D65" s="350">
        <v>0</v>
      </c>
      <c r="E65" s="350">
        <v>0</v>
      </c>
      <c r="F65" s="350">
        <v>0</v>
      </c>
      <c r="G65" s="350">
        <v>0</v>
      </c>
      <c r="H65" s="350">
        <v>0</v>
      </c>
      <c r="I65" s="350">
        <v>0</v>
      </c>
      <c r="J65" s="350">
        <v>0</v>
      </c>
      <c r="K65" s="350">
        <v>0</v>
      </c>
      <c r="L65" s="350">
        <v>0</v>
      </c>
      <c r="M65" s="350">
        <v>0</v>
      </c>
      <c r="N65" s="350">
        <v>0</v>
      </c>
      <c r="O65" s="350">
        <v>0</v>
      </c>
      <c r="P65" s="350">
        <v>0</v>
      </c>
      <c r="Q65" s="350">
        <v>0</v>
      </c>
      <c r="R65" s="350">
        <v>0</v>
      </c>
      <c r="S65" s="350">
        <v>0</v>
      </c>
      <c r="T65" s="350">
        <v>0</v>
      </c>
      <c r="U65" s="351"/>
      <c r="AA65" s="254">
        <f t="shared" si="0"/>
        <v>0</v>
      </c>
      <c r="AB65" s="254">
        <f t="shared" si="1"/>
        <v>0</v>
      </c>
    </row>
    <row r="66" spans="1:28" s="109" customFormat="1" ht="17.25" customHeight="1">
      <c r="A66" s="196" t="s">
        <v>344</v>
      </c>
      <c r="B66" s="197" t="s">
        <v>345</v>
      </c>
      <c r="C66" s="198">
        <v>1371</v>
      </c>
      <c r="D66" s="198">
        <v>1965</v>
      </c>
      <c r="E66" s="198">
        <v>847</v>
      </c>
      <c r="F66" s="198">
        <v>1118</v>
      </c>
      <c r="G66" s="198">
        <v>9</v>
      </c>
      <c r="H66" s="198">
        <v>0</v>
      </c>
      <c r="I66" s="198">
        <v>1956</v>
      </c>
      <c r="J66" s="198">
        <v>1441</v>
      </c>
      <c r="K66" s="198">
        <v>871</v>
      </c>
      <c r="L66" s="198">
        <v>839</v>
      </c>
      <c r="M66" s="198">
        <v>32</v>
      </c>
      <c r="N66" s="198">
        <v>570</v>
      </c>
      <c r="O66" s="198">
        <v>0</v>
      </c>
      <c r="P66" s="198">
        <v>0</v>
      </c>
      <c r="Q66" s="198">
        <v>503</v>
      </c>
      <c r="R66" s="198">
        <v>12</v>
      </c>
      <c r="S66" s="198">
        <v>0</v>
      </c>
      <c r="T66" s="198">
        <v>1085</v>
      </c>
      <c r="U66" s="199">
        <f t="shared" si="5"/>
        <v>0.604441360166551</v>
      </c>
      <c r="W66" s="109">
        <v>674</v>
      </c>
      <c r="X66" s="109">
        <v>0</v>
      </c>
      <c r="Y66" s="109">
        <v>1505</v>
      </c>
      <c r="Z66" s="109">
        <v>1146</v>
      </c>
      <c r="AA66" s="186">
        <f t="shared" si="0"/>
        <v>-16</v>
      </c>
      <c r="AB66" s="186">
        <f t="shared" si="1"/>
        <v>-31</v>
      </c>
    </row>
    <row r="67" spans="1:28" s="109" customFormat="1" ht="13.5" customHeight="1">
      <c r="A67" s="158">
        <v>1</v>
      </c>
      <c r="B67" s="159" t="s">
        <v>409</v>
      </c>
      <c r="C67" s="160">
        <v>229</v>
      </c>
      <c r="D67" s="198">
        <v>314</v>
      </c>
      <c r="E67" s="160">
        <v>138</v>
      </c>
      <c r="F67" s="160">
        <v>176</v>
      </c>
      <c r="G67" s="160">
        <v>2</v>
      </c>
      <c r="H67" s="160"/>
      <c r="I67" s="198">
        <v>312</v>
      </c>
      <c r="J67" s="198">
        <v>261</v>
      </c>
      <c r="K67" s="198">
        <v>144</v>
      </c>
      <c r="L67" s="160">
        <v>143</v>
      </c>
      <c r="M67" s="160">
        <v>1</v>
      </c>
      <c r="N67" s="160">
        <v>117</v>
      </c>
      <c r="O67" s="160"/>
      <c r="P67" s="161"/>
      <c r="Q67" s="161">
        <v>51</v>
      </c>
      <c r="R67" s="161"/>
      <c r="S67" s="161"/>
      <c r="T67" s="198">
        <v>168</v>
      </c>
      <c r="U67" s="199">
        <f t="shared" si="5"/>
        <v>0.5517241379310345</v>
      </c>
      <c r="V67" s="109" t="s">
        <v>2</v>
      </c>
      <c r="W67" s="323">
        <v>185</v>
      </c>
      <c r="X67" s="109">
        <v>0</v>
      </c>
      <c r="Y67" s="109">
        <v>303</v>
      </c>
      <c r="Z67" s="109">
        <v>220</v>
      </c>
      <c r="AA67" s="186">
        <f t="shared" si="0"/>
        <v>-20</v>
      </c>
      <c r="AB67" s="186">
        <f t="shared" si="1"/>
        <v>-16</v>
      </c>
    </row>
    <row r="68" spans="1:28" s="109" customFormat="1" ht="13.5" customHeight="1">
      <c r="A68" s="158">
        <v>2</v>
      </c>
      <c r="B68" s="159" t="s">
        <v>410</v>
      </c>
      <c r="C68" s="160">
        <v>165</v>
      </c>
      <c r="D68" s="198">
        <v>250</v>
      </c>
      <c r="E68" s="160">
        <v>73</v>
      </c>
      <c r="F68" s="160">
        <v>177</v>
      </c>
      <c r="G68" s="160"/>
      <c r="H68" s="160"/>
      <c r="I68" s="198">
        <v>250</v>
      </c>
      <c r="J68" s="198">
        <v>213</v>
      </c>
      <c r="K68" s="198">
        <v>128</v>
      </c>
      <c r="L68" s="160">
        <v>122</v>
      </c>
      <c r="M68" s="160">
        <v>6</v>
      </c>
      <c r="N68" s="160">
        <v>85</v>
      </c>
      <c r="O68" s="160"/>
      <c r="P68" s="161"/>
      <c r="Q68" s="161">
        <v>34</v>
      </c>
      <c r="R68" s="161">
        <v>3</v>
      </c>
      <c r="S68" s="161"/>
      <c r="T68" s="198">
        <v>122</v>
      </c>
      <c r="U68" s="199">
        <f t="shared" si="5"/>
        <v>0.6009389671361502</v>
      </c>
      <c r="W68" s="323">
        <v>86</v>
      </c>
      <c r="X68" s="109">
        <v>0</v>
      </c>
      <c r="Y68" s="109">
        <v>159</v>
      </c>
      <c r="Z68" s="109">
        <v>117</v>
      </c>
      <c r="AA68" s="186">
        <f t="shared" si="0"/>
        <v>0</v>
      </c>
      <c r="AB68" s="186">
        <f t="shared" si="1"/>
        <v>-3</v>
      </c>
    </row>
    <row r="69" spans="1:28" s="109" customFormat="1" ht="13.5" customHeight="1">
      <c r="A69" s="158">
        <v>3</v>
      </c>
      <c r="B69" s="159" t="s">
        <v>411</v>
      </c>
      <c r="C69" s="160">
        <v>144</v>
      </c>
      <c r="D69" s="198">
        <v>229</v>
      </c>
      <c r="E69" s="160">
        <v>112</v>
      </c>
      <c r="F69" s="160">
        <v>117</v>
      </c>
      <c r="G69" s="160"/>
      <c r="H69" s="160"/>
      <c r="I69" s="198">
        <v>229</v>
      </c>
      <c r="J69" s="198">
        <v>161</v>
      </c>
      <c r="K69" s="198">
        <v>82</v>
      </c>
      <c r="L69" s="160">
        <v>77</v>
      </c>
      <c r="M69" s="160">
        <v>5</v>
      </c>
      <c r="N69" s="160">
        <v>79</v>
      </c>
      <c r="O69" s="160"/>
      <c r="P69" s="161"/>
      <c r="Q69" s="161">
        <v>68</v>
      </c>
      <c r="R69" s="161"/>
      <c r="S69" s="161"/>
      <c r="T69" s="198">
        <v>147</v>
      </c>
      <c r="U69" s="199">
        <f t="shared" si="5"/>
        <v>0.5093167701863354</v>
      </c>
      <c r="W69" s="323">
        <v>68</v>
      </c>
      <c r="X69" s="109">
        <v>0</v>
      </c>
      <c r="Y69" s="109">
        <v>180</v>
      </c>
      <c r="Z69" s="109">
        <v>138</v>
      </c>
      <c r="AA69" s="186">
        <f t="shared" si="0"/>
        <v>0</v>
      </c>
      <c r="AB69" s="186">
        <f t="shared" si="1"/>
        <v>2</v>
      </c>
    </row>
    <row r="70" spans="1:28" s="109" customFormat="1" ht="13.5" customHeight="1">
      <c r="A70" s="158">
        <v>4</v>
      </c>
      <c r="B70" s="159" t="s">
        <v>412</v>
      </c>
      <c r="C70" s="160">
        <v>298</v>
      </c>
      <c r="D70" s="198">
        <v>382</v>
      </c>
      <c r="E70" s="160">
        <v>173</v>
      </c>
      <c r="F70" s="160">
        <v>209</v>
      </c>
      <c r="G70" s="160"/>
      <c r="H70" s="160"/>
      <c r="I70" s="198">
        <v>382</v>
      </c>
      <c r="J70" s="198">
        <v>253</v>
      </c>
      <c r="K70" s="198">
        <v>166</v>
      </c>
      <c r="L70" s="160">
        <v>158</v>
      </c>
      <c r="M70" s="160">
        <v>8</v>
      </c>
      <c r="N70" s="160">
        <v>87</v>
      </c>
      <c r="O70" s="160"/>
      <c r="P70" s="161"/>
      <c r="Q70" s="161">
        <v>127</v>
      </c>
      <c r="R70" s="161">
        <v>2</v>
      </c>
      <c r="S70" s="161"/>
      <c r="T70" s="198">
        <v>216</v>
      </c>
      <c r="U70" s="199">
        <f t="shared" si="5"/>
        <v>0.6561264822134387</v>
      </c>
      <c r="W70" s="323">
        <v>102</v>
      </c>
      <c r="Y70" s="109">
        <v>276</v>
      </c>
      <c r="Z70" s="109">
        <v>214</v>
      </c>
      <c r="AA70" s="186">
        <f t="shared" si="0"/>
        <v>1</v>
      </c>
      <c r="AB70" s="186">
        <f t="shared" si="1"/>
        <v>-15</v>
      </c>
    </row>
    <row r="71" spans="1:28" s="109" customFormat="1" ht="13.5" customHeight="1">
      <c r="A71" s="158">
        <v>5</v>
      </c>
      <c r="B71" s="159" t="s">
        <v>413</v>
      </c>
      <c r="C71" s="160">
        <v>103</v>
      </c>
      <c r="D71" s="198">
        <v>188</v>
      </c>
      <c r="E71" s="160">
        <v>86</v>
      </c>
      <c r="F71" s="160">
        <v>102</v>
      </c>
      <c r="G71" s="160"/>
      <c r="H71" s="160"/>
      <c r="I71" s="198">
        <v>188</v>
      </c>
      <c r="J71" s="198">
        <v>130</v>
      </c>
      <c r="K71" s="198">
        <v>74</v>
      </c>
      <c r="L71" s="160">
        <v>72</v>
      </c>
      <c r="M71" s="160">
        <v>2</v>
      </c>
      <c r="N71" s="160">
        <v>56</v>
      </c>
      <c r="O71" s="160"/>
      <c r="P71" s="161"/>
      <c r="Q71" s="161">
        <v>58</v>
      </c>
      <c r="R71" s="161"/>
      <c r="S71" s="161"/>
      <c r="T71" s="198">
        <v>114</v>
      </c>
      <c r="U71" s="199">
        <f t="shared" si="5"/>
        <v>0.5692307692307692</v>
      </c>
      <c r="W71" s="323">
        <v>52</v>
      </c>
      <c r="Y71" s="109">
        <v>146</v>
      </c>
      <c r="Z71" s="109">
        <v>111</v>
      </c>
      <c r="AA71" s="186">
        <f t="shared" si="0"/>
        <v>8</v>
      </c>
      <c r="AB71" s="186">
        <f t="shared" si="1"/>
        <v>1</v>
      </c>
    </row>
    <row r="72" spans="1:28" s="109" customFormat="1" ht="13.5" customHeight="1">
      <c r="A72" s="158">
        <v>6</v>
      </c>
      <c r="B72" s="159" t="s">
        <v>414</v>
      </c>
      <c r="C72" s="160">
        <v>210</v>
      </c>
      <c r="D72" s="198">
        <v>295</v>
      </c>
      <c r="E72" s="160">
        <v>129</v>
      </c>
      <c r="F72" s="160">
        <v>166</v>
      </c>
      <c r="G72" s="160">
        <v>3</v>
      </c>
      <c r="H72" s="160"/>
      <c r="I72" s="198">
        <v>292</v>
      </c>
      <c r="J72" s="198">
        <v>202</v>
      </c>
      <c r="K72" s="198">
        <v>130</v>
      </c>
      <c r="L72" s="160">
        <v>123</v>
      </c>
      <c r="M72" s="160">
        <v>7</v>
      </c>
      <c r="N72" s="160">
        <v>72</v>
      </c>
      <c r="O72" s="160"/>
      <c r="P72" s="161"/>
      <c r="Q72" s="161">
        <v>89</v>
      </c>
      <c r="R72" s="161">
        <v>1</v>
      </c>
      <c r="S72" s="161"/>
      <c r="T72" s="198">
        <v>162</v>
      </c>
      <c r="U72" s="199">
        <f t="shared" si="5"/>
        <v>0.6435643564356436</v>
      </c>
      <c r="W72" s="323">
        <v>99</v>
      </c>
      <c r="Y72" s="109">
        <v>225</v>
      </c>
      <c r="Z72" s="109">
        <v>188</v>
      </c>
      <c r="AA72" s="186">
        <f t="shared" si="0"/>
        <v>-3</v>
      </c>
      <c r="AB72" s="186">
        <f t="shared" si="1"/>
        <v>0</v>
      </c>
    </row>
    <row r="73" spans="1:28" s="109" customFormat="1" ht="13.5" customHeight="1">
      <c r="A73" s="158">
        <v>7</v>
      </c>
      <c r="B73" s="159" t="s">
        <v>415</v>
      </c>
      <c r="C73" s="160">
        <v>13</v>
      </c>
      <c r="D73" s="198">
        <v>13</v>
      </c>
      <c r="E73" s="160"/>
      <c r="F73" s="160">
        <v>13</v>
      </c>
      <c r="G73" s="160"/>
      <c r="H73" s="160"/>
      <c r="I73" s="198">
        <v>13</v>
      </c>
      <c r="J73" s="198">
        <v>13</v>
      </c>
      <c r="K73" s="198">
        <v>13</v>
      </c>
      <c r="L73" s="160">
        <v>13</v>
      </c>
      <c r="M73" s="160"/>
      <c r="N73" s="160"/>
      <c r="O73" s="160"/>
      <c r="P73" s="161"/>
      <c r="Q73" s="161">
        <v>0</v>
      </c>
      <c r="R73" s="161"/>
      <c r="S73" s="161"/>
      <c r="T73" s="198">
        <v>0</v>
      </c>
      <c r="U73" s="199">
        <f t="shared" si="5"/>
        <v>1</v>
      </c>
      <c r="W73" s="323"/>
      <c r="Y73" s="109">
        <v>0</v>
      </c>
      <c r="AA73" s="186">
        <f aca="true" t="shared" si="6" ref="AA73:AA115">Y73-W73-E73</f>
        <v>0</v>
      </c>
      <c r="AB73" s="186">
        <f aca="true" t="shared" si="7" ref="AB73:AB115">Z73-Q73-W73</f>
        <v>0</v>
      </c>
    </row>
    <row r="74" spans="1:28" s="109" customFormat="1" ht="13.5" customHeight="1">
      <c r="A74" s="158">
        <v>8</v>
      </c>
      <c r="B74" s="159" t="s">
        <v>416</v>
      </c>
      <c r="C74" s="160">
        <v>209</v>
      </c>
      <c r="D74" s="198">
        <v>294</v>
      </c>
      <c r="E74" s="160">
        <v>136</v>
      </c>
      <c r="F74" s="160">
        <v>158</v>
      </c>
      <c r="G74" s="160">
        <v>4</v>
      </c>
      <c r="H74" s="160"/>
      <c r="I74" s="198">
        <v>290</v>
      </c>
      <c r="J74" s="198">
        <v>208</v>
      </c>
      <c r="K74" s="198">
        <v>134</v>
      </c>
      <c r="L74" s="160">
        <v>131</v>
      </c>
      <c r="M74" s="160">
        <v>3</v>
      </c>
      <c r="N74" s="160">
        <v>74</v>
      </c>
      <c r="O74" s="160"/>
      <c r="P74" s="161"/>
      <c r="Q74" s="161">
        <v>76</v>
      </c>
      <c r="R74" s="161">
        <v>6</v>
      </c>
      <c r="S74" s="161"/>
      <c r="T74" s="198">
        <v>156</v>
      </c>
      <c r="U74" s="199">
        <f t="shared" si="5"/>
        <v>0.6442307692307693</v>
      </c>
      <c r="W74" s="109">
        <v>82</v>
      </c>
      <c r="X74" s="109">
        <v>0</v>
      </c>
      <c r="Y74" s="109">
        <v>216</v>
      </c>
      <c r="Z74" s="109">
        <v>158</v>
      </c>
      <c r="AA74" s="186">
        <f t="shared" si="6"/>
        <v>-2</v>
      </c>
      <c r="AB74" s="186">
        <f t="shared" si="7"/>
        <v>0</v>
      </c>
    </row>
    <row r="75" spans="1:28" s="255" customFormat="1" ht="13.5" customHeight="1">
      <c r="A75" s="348" t="s">
        <v>9</v>
      </c>
      <c r="B75" s="349" t="s">
        <v>11</v>
      </c>
      <c r="C75" s="350">
        <v>0</v>
      </c>
      <c r="D75" s="350">
        <v>0</v>
      </c>
      <c r="E75" s="350">
        <v>0</v>
      </c>
      <c r="F75" s="350">
        <v>0</v>
      </c>
      <c r="G75" s="350">
        <v>0</v>
      </c>
      <c r="H75" s="350">
        <v>0</v>
      </c>
      <c r="I75" s="350">
        <v>0</v>
      </c>
      <c r="J75" s="350">
        <v>0</v>
      </c>
      <c r="K75" s="350">
        <v>0</v>
      </c>
      <c r="L75" s="350">
        <v>0</v>
      </c>
      <c r="M75" s="350">
        <v>0</v>
      </c>
      <c r="N75" s="350">
        <v>0</v>
      </c>
      <c r="O75" s="350">
        <v>0</v>
      </c>
      <c r="P75" s="350">
        <v>0</v>
      </c>
      <c r="Q75" s="350">
        <v>0</v>
      </c>
      <c r="R75" s="350">
        <v>0</v>
      </c>
      <c r="S75" s="350">
        <v>0</v>
      </c>
      <c r="T75" s="350">
        <v>0</v>
      </c>
      <c r="U75" s="351">
        <f t="shared" si="5"/>
      </c>
      <c r="AA75" s="254">
        <f t="shared" si="6"/>
        <v>0</v>
      </c>
      <c r="AB75" s="254">
        <f t="shared" si="7"/>
        <v>0</v>
      </c>
    </row>
    <row r="76" spans="1:28" s="109" customFormat="1" ht="13.5" customHeight="1">
      <c r="A76" s="196" t="s">
        <v>346</v>
      </c>
      <c r="B76" s="197" t="s">
        <v>347</v>
      </c>
      <c r="C76" s="198">
        <v>1471</v>
      </c>
      <c r="D76" s="198">
        <v>1718</v>
      </c>
      <c r="E76" s="198">
        <v>510</v>
      </c>
      <c r="F76" s="198">
        <v>1208</v>
      </c>
      <c r="G76" s="198">
        <v>7</v>
      </c>
      <c r="H76" s="198">
        <v>0</v>
      </c>
      <c r="I76" s="198">
        <v>1711</v>
      </c>
      <c r="J76" s="198">
        <v>1511</v>
      </c>
      <c r="K76" s="198">
        <v>948</v>
      </c>
      <c r="L76" s="198">
        <v>939</v>
      </c>
      <c r="M76" s="198">
        <v>9</v>
      </c>
      <c r="N76" s="198">
        <v>560</v>
      </c>
      <c r="O76" s="198">
        <v>3</v>
      </c>
      <c r="P76" s="198">
        <v>0</v>
      </c>
      <c r="Q76" s="198">
        <v>198</v>
      </c>
      <c r="R76" s="198">
        <v>0</v>
      </c>
      <c r="S76" s="198">
        <v>2</v>
      </c>
      <c r="T76" s="198">
        <v>763</v>
      </c>
      <c r="U76" s="199">
        <f t="shared" si="5"/>
        <v>0.6273990734612839</v>
      </c>
      <c r="W76" s="109">
        <v>434</v>
      </c>
      <c r="X76" s="109">
        <v>0</v>
      </c>
      <c r="Y76" s="109">
        <v>942</v>
      </c>
      <c r="Z76" s="109">
        <v>594</v>
      </c>
      <c r="AA76" s="186">
        <f t="shared" si="6"/>
        <v>-2</v>
      </c>
      <c r="AB76" s="186">
        <f t="shared" si="7"/>
        <v>-38</v>
      </c>
    </row>
    <row r="77" spans="1:28" s="109" customFormat="1" ht="13.5" customHeight="1">
      <c r="A77" s="158" t="s">
        <v>13</v>
      </c>
      <c r="B77" s="159" t="s">
        <v>417</v>
      </c>
      <c r="C77" s="160">
        <v>69</v>
      </c>
      <c r="D77" s="198">
        <v>69</v>
      </c>
      <c r="E77" s="160">
        <v>22</v>
      </c>
      <c r="F77" s="160">
        <v>47</v>
      </c>
      <c r="G77" s="160">
        <v>0</v>
      </c>
      <c r="H77" s="160"/>
      <c r="I77" s="198">
        <v>69</v>
      </c>
      <c r="J77" s="198">
        <v>64</v>
      </c>
      <c r="K77" s="198">
        <v>49</v>
      </c>
      <c r="L77" s="160">
        <v>48</v>
      </c>
      <c r="M77" s="160">
        <v>1</v>
      </c>
      <c r="N77" s="160">
        <v>14</v>
      </c>
      <c r="O77" s="160">
        <v>1</v>
      </c>
      <c r="P77" s="161">
        <v>0</v>
      </c>
      <c r="Q77" s="161">
        <v>5</v>
      </c>
      <c r="R77" s="161">
        <v>0</v>
      </c>
      <c r="S77" s="161">
        <v>0</v>
      </c>
      <c r="T77" s="198">
        <v>20</v>
      </c>
      <c r="U77" s="199">
        <f t="shared" si="5"/>
        <v>0.765625</v>
      </c>
      <c r="W77" s="109">
        <v>26</v>
      </c>
      <c r="Y77" s="109">
        <v>48</v>
      </c>
      <c r="Z77" s="109">
        <v>30</v>
      </c>
      <c r="AA77" s="186">
        <f t="shared" si="6"/>
        <v>0</v>
      </c>
      <c r="AB77" s="186">
        <f t="shared" si="7"/>
        <v>-1</v>
      </c>
    </row>
    <row r="78" spans="1:28" s="109" customFormat="1" ht="13.5" customHeight="1">
      <c r="A78" s="158" t="s">
        <v>14</v>
      </c>
      <c r="B78" s="159" t="s">
        <v>418</v>
      </c>
      <c r="C78" s="160">
        <v>325</v>
      </c>
      <c r="D78" s="198">
        <v>473</v>
      </c>
      <c r="E78" s="160">
        <v>133</v>
      </c>
      <c r="F78" s="160">
        <v>340</v>
      </c>
      <c r="G78" s="160">
        <v>3</v>
      </c>
      <c r="H78" s="160"/>
      <c r="I78" s="198">
        <v>470</v>
      </c>
      <c r="J78" s="198">
        <v>423</v>
      </c>
      <c r="K78" s="198">
        <v>286</v>
      </c>
      <c r="L78" s="160">
        <v>285</v>
      </c>
      <c r="M78" s="160">
        <v>1</v>
      </c>
      <c r="N78" s="160">
        <v>137</v>
      </c>
      <c r="O78" s="160"/>
      <c r="P78" s="161"/>
      <c r="Q78" s="161">
        <v>47</v>
      </c>
      <c r="R78" s="161"/>
      <c r="S78" s="161"/>
      <c r="T78" s="198">
        <v>184</v>
      </c>
      <c r="U78" s="199">
        <f t="shared" si="5"/>
        <v>0.6761229314420804</v>
      </c>
      <c r="W78" s="109">
        <v>153</v>
      </c>
      <c r="Y78" s="109">
        <v>285</v>
      </c>
      <c r="Z78" s="109">
        <v>176</v>
      </c>
      <c r="AA78" s="186">
        <f t="shared" si="6"/>
        <v>-1</v>
      </c>
      <c r="AB78" s="186">
        <f t="shared" si="7"/>
        <v>-24</v>
      </c>
    </row>
    <row r="79" spans="1:28" s="109" customFormat="1" ht="13.5" customHeight="1">
      <c r="A79" s="158" t="s">
        <v>19</v>
      </c>
      <c r="B79" s="159" t="s">
        <v>420</v>
      </c>
      <c r="C79" s="160">
        <v>170</v>
      </c>
      <c r="D79" s="198">
        <v>233</v>
      </c>
      <c r="E79" s="160">
        <v>81</v>
      </c>
      <c r="F79" s="160">
        <v>152</v>
      </c>
      <c r="G79" s="160"/>
      <c r="H79" s="160"/>
      <c r="I79" s="198">
        <v>233</v>
      </c>
      <c r="J79" s="198">
        <v>219</v>
      </c>
      <c r="K79" s="198">
        <v>121</v>
      </c>
      <c r="L79" s="160">
        <v>120</v>
      </c>
      <c r="M79" s="160">
        <v>1</v>
      </c>
      <c r="N79" s="160">
        <v>96</v>
      </c>
      <c r="O79" s="160">
        <v>2</v>
      </c>
      <c r="P79" s="161"/>
      <c r="Q79" s="161">
        <v>14</v>
      </c>
      <c r="R79" s="161"/>
      <c r="S79" s="161"/>
      <c r="T79" s="198">
        <v>112</v>
      </c>
      <c r="U79" s="199">
        <f t="shared" si="5"/>
        <v>0.5525114155251142</v>
      </c>
      <c r="W79" s="109">
        <v>66</v>
      </c>
      <c r="Y79" s="109">
        <v>149</v>
      </c>
      <c r="Z79" s="109">
        <v>119</v>
      </c>
      <c r="AA79" s="186">
        <f t="shared" si="6"/>
        <v>2</v>
      </c>
      <c r="AB79" s="186">
        <f t="shared" si="7"/>
        <v>39</v>
      </c>
    </row>
    <row r="80" spans="1:28" s="109" customFormat="1" ht="13.5" customHeight="1">
      <c r="A80" s="158" t="s">
        <v>22</v>
      </c>
      <c r="B80" s="159" t="s">
        <v>435</v>
      </c>
      <c r="C80" s="160">
        <v>289</v>
      </c>
      <c r="D80" s="198">
        <v>325</v>
      </c>
      <c r="E80" s="160">
        <v>83</v>
      </c>
      <c r="F80" s="160">
        <v>242</v>
      </c>
      <c r="G80" s="160">
        <v>2</v>
      </c>
      <c r="H80" s="160"/>
      <c r="I80" s="198">
        <v>323</v>
      </c>
      <c r="J80" s="198">
        <v>279</v>
      </c>
      <c r="K80" s="198">
        <v>167</v>
      </c>
      <c r="L80" s="160">
        <v>164</v>
      </c>
      <c r="M80" s="160">
        <v>3</v>
      </c>
      <c r="N80" s="160">
        <v>112</v>
      </c>
      <c r="O80" s="160"/>
      <c r="P80" s="161"/>
      <c r="Q80" s="161">
        <v>44</v>
      </c>
      <c r="R80" s="161"/>
      <c r="S80" s="161"/>
      <c r="T80" s="198">
        <v>156</v>
      </c>
      <c r="U80" s="199">
        <f t="shared" si="5"/>
        <v>0.5985663082437276</v>
      </c>
      <c r="W80" s="109">
        <v>69</v>
      </c>
      <c r="Y80" s="109">
        <v>152</v>
      </c>
      <c r="Z80" s="109">
        <v>112</v>
      </c>
      <c r="AA80" s="186">
        <f t="shared" si="6"/>
        <v>0</v>
      </c>
      <c r="AB80" s="186">
        <f t="shared" si="7"/>
        <v>-1</v>
      </c>
    </row>
    <row r="81" spans="1:28" s="109" customFormat="1" ht="13.5" customHeight="1">
      <c r="A81" s="158" t="s">
        <v>23</v>
      </c>
      <c r="B81" s="159" t="s">
        <v>419</v>
      </c>
      <c r="C81" s="160">
        <v>285</v>
      </c>
      <c r="D81" s="198">
        <v>285</v>
      </c>
      <c r="E81" s="160">
        <v>83</v>
      </c>
      <c r="F81" s="160">
        <v>202</v>
      </c>
      <c r="G81" s="160">
        <v>2</v>
      </c>
      <c r="H81" s="160"/>
      <c r="I81" s="198">
        <v>283</v>
      </c>
      <c r="J81" s="198">
        <v>230</v>
      </c>
      <c r="K81" s="198">
        <v>159</v>
      </c>
      <c r="L81" s="160">
        <v>157</v>
      </c>
      <c r="M81" s="160">
        <v>2</v>
      </c>
      <c r="N81" s="160">
        <v>71</v>
      </c>
      <c r="O81" s="160"/>
      <c r="P81" s="161"/>
      <c r="Q81" s="161">
        <v>53</v>
      </c>
      <c r="R81" s="161"/>
      <c r="S81" s="161"/>
      <c r="T81" s="198">
        <v>124</v>
      </c>
      <c r="U81" s="199">
        <f t="shared" si="5"/>
        <v>0.691304347826087</v>
      </c>
      <c r="W81" s="109">
        <v>78</v>
      </c>
      <c r="Y81" s="109">
        <v>159</v>
      </c>
      <c r="Z81" s="109">
        <v>88</v>
      </c>
      <c r="AA81" s="186">
        <f t="shared" si="6"/>
        <v>-2</v>
      </c>
      <c r="AB81" s="186">
        <f t="shared" si="7"/>
        <v>-43</v>
      </c>
    </row>
    <row r="82" spans="1:28" s="109" customFormat="1" ht="13.5" customHeight="1">
      <c r="A82" s="158" t="s">
        <v>24</v>
      </c>
      <c r="B82" s="159" t="s">
        <v>421</v>
      </c>
      <c r="C82" s="160">
        <v>333</v>
      </c>
      <c r="D82" s="198">
        <v>333</v>
      </c>
      <c r="E82" s="160">
        <v>108</v>
      </c>
      <c r="F82" s="160">
        <v>225</v>
      </c>
      <c r="G82" s="160"/>
      <c r="H82" s="160"/>
      <c r="I82" s="198">
        <v>333</v>
      </c>
      <c r="J82" s="198">
        <v>296</v>
      </c>
      <c r="K82" s="198">
        <v>166</v>
      </c>
      <c r="L82" s="160">
        <v>165</v>
      </c>
      <c r="M82" s="160">
        <v>1</v>
      </c>
      <c r="N82" s="160">
        <v>130</v>
      </c>
      <c r="O82" s="160">
        <v>0</v>
      </c>
      <c r="P82" s="161">
        <v>0</v>
      </c>
      <c r="Q82" s="161">
        <v>35</v>
      </c>
      <c r="R82" s="161">
        <v>0</v>
      </c>
      <c r="S82" s="161">
        <v>2</v>
      </c>
      <c r="T82" s="198">
        <v>167</v>
      </c>
      <c r="U82" s="199">
        <f t="shared" si="5"/>
        <v>0.5608108108108109</v>
      </c>
      <c r="W82" s="109">
        <v>42</v>
      </c>
      <c r="Y82" s="109">
        <v>149</v>
      </c>
      <c r="Z82" s="109">
        <v>69</v>
      </c>
      <c r="AA82" s="186">
        <f t="shared" si="6"/>
        <v>-1</v>
      </c>
      <c r="AB82" s="186">
        <f t="shared" si="7"/>
        <v>-8</v>
      </c>
    </row>
    <row r="83" spans="1:28" s="255" customFormat="1" ht="13.5" customHeight="1">
      <c r="A83" s="348" t="s">
        <v>9</v>
      </c>
      <c r="B83" s="349"/>
      <c r="C83" s="350">
        <v>0</v>
      </c>
      <c r="D83" s="350">
        <v>0</v>
      </c>
      <c r="E83" s="350">
        <v>0</v>
      </c>
      <c r="F83" s="350">
        <v>0</v>
      </c>
      <c r="G83" s="350">
        <v>0</v>
      </c>
      <c r="H83" s="350">
        <v>0</v>
      </c>
      <c r="I83" s="350">
        <v>0</v>
      </c>
      <c r="J83" s="350">
        <v>0</v>
      </c>
      <c r="K83" s="350">
        <v>0</v>
      </c>
      <c r="L83" s="350">
        <v>0</v>
      </c>
      <c r="M83" s="350">
        <v>0</v>
      </c>
      <c r="N83" s="350">
        <v>0</v>
      </c>
      <c r="O83" s="350">
        <v>0</v>
      </c>
      <c r="P83" s="350">
        <v>0</v>
      </c>
      <c r="Q83" s="350">
        <v>0</v>
      </c>
      <c r="R83" s="350">
        <v>0</v>
      </c>
      <c r="S83" s="350">
        <v>0</v>
      </c>
      <c r="T83" s="350">
        <v>0</v>
      </c>
      <c r="U83" s="351"/>
      <c r="AA83" s="254">
        <f t="shared" si="6"/>
        <v>0</v>
      </c>
      <c r="AB83" s="254">
        <f t="shared" si="7"/>
        <v>0</v>
      </c>
    </row>
    <row r="84" spans="1:28" s="109" customFormat="1" ht="17.25" customHeight="1">
      <c r="A84" s="196" t="s">
        <v>348</v>
      </c>
      <c r="B84" s="197" t="s">
        <v>349</v>
      </c>
      <c r="C84" s="198">
        <v>1451</v>
      </c>
      <c r="D84" s="198">
        <v>1509</v>
      </c>
      <c r="E84" s="198">
        <v>736</v>
      </c>
      <c r="F84" s="198">
        <v>773</v>
      </c>
      <c r="G84" s="198">
        <v>3</v>
      </c>
      <c r="H84" s="198">
        <v>0</v>
      </c>
      <c r="I84" s="198">
        <v>1506</v>
      </c>
      <c r="J84" s="198">
        <v>1124</v>
      </c>
      <c r="K84" s="198">
        <v>616</v>
      </c>
      <c r="L84" s="198">
        <v>592</v>
      </c>
      <c r="M84" s="198">
        <v>24</v>
      </c>
      <c r="N84" s="198">
        <v>507</v>
      </c>
      <c r="O84" s="198">
        <v>1</v>
      </c>
      <c r="P84" s="198">
        <v>0</v>
      </c>
      <c r="Q84" s="198">
        <v>378</v>
      </c>
      <c r="R84" s="198">
        <v>3</v>
      </c>
      <c r="S84" s="198">
        <v>1</v>
      </c>
      <c r="T84" s="198">
        <v>890</v>
      </c>
      <c r="U84" s="199">
        <f t="shared" si="5"/>
        <v>0.5480427046263345</v>
      </c>
      <c r="W84" s="109">
        <v>121</v>
      </c>
      <c r="X84" s="109">
        <v>1</v>
      </c>
      <c r="Y84" s="109">
        <v>884</v>
      </c>
      <c r="Z84" s="109">
        <v>497</v>
      </c>
      <c r="AA84" s="186">
        <f t="shared" si="6"/>
        <v>27</v>
      </c>
      <c r="AB84" s="186">
        <f t="shared" si="7"/>
        <v>-2</v>
      </c>
    </row>
    <row r="85" spans="1:28" s="109" customFormat="1" ht="13.5" customHeight="1">
      <c r="A85" s="158" t="s">
        <v>13</v>
      </c>
      <c r="B85" s="159" t="s">
        <v>375</v>
      </c>
      <c r="C85" s="160">
        <v>237</v>
      </c>
      <c r="D85" s="198">
        <v>246</v>
      </c>
      <c r="E85" s="160">
        <v>110</v>
      </c>
      <c r="F85" s="160">
        <v>136</v>
      </c>
      <c r="G85" s="160">
        <v>0</v>
      </c>
      <c r="H85" s="160"/>
      <c r="I85" s="198">
        <v>246</v>
      </c>
      <c r="J85" s="198">
        <v>163</v>
      </c>
      <c r="K85" s="198">
        <v>85</v>
      </c>
      <c r="L85" s="160">
        <v>81</v>
      </c>
      <c r="M85" s="160">
        <v>4</v>
      </c>
      <c r="N85" s="160">
        <v>78</v>
      </c>
      <c r="O85" s="160">
        <v>0</v>
      </c>
      <c r="P85" s="161">
        <v>0</v>
      </c>
      <c r="Q85" s="161">
        <v>83</v>
      </c>
      <c r="R85" s="161">
        <v>0</v>
      </c>
      <c r="S85" s="161">
        <v>0</v>
      </c>
      <c r="T85" s="198">
        <v>161</v>
      </c>
      <c r="U85" s="199">
        <f t="shared" si="5"/>
        <v>0.5214723926380368</v>
      </c>
      <c r="V85" s="109" t="s">
        <v>2</v>
      </c>
      <c r="W85" s="323">
        <v>20</v>
      </c>
      <c r="X85" s="109">
        <v>0</v>
      </c>
      <c r="Y85" s="109">
        <v>128</v>
      </c>
      <c r="Z85" s="109">
        <v>76</v>
      </c>
      <c r="AA85" s="186">
        <f t="shared" si="6"/>
        <v>-2</v>
      </c>
      <c r="AB85" s="186">
        <f t="shared" si="7"/>
        <v>-27</v>
      </c>
    </row>
    <row r="86" spans="1:28" s="109" customFormat="1" ht="13.5" customHeight="1">
      <c r="A86" s="158" t="s">
        <v>14</v>
      </c>
      <c r="B86" s="159" t="s">
        <v>376</v>
      </c>
      <c r="C86" s="160">
        <v>8</v>
      </c>
      <c r="D86" s="198">
        <v>8</v>
      </c>
      <c r="E86" s="160">
        <v>0</v>
      </c>
      <c r="F86" s="160">
        <v>8</v>
      </c>
      <c r="G86" s="160">
        <v>0</v>
      </c>
      <c r="H86" s="160"/>
      <c r="I86" s="198">
        <v>8</v>
      </c>
      <c r="J86" s="198">
        <v>8</v>
      </c>
      <c r="K86" s="198">
        <v>8</v>
      </c>
      <c r="L86" s="160">
        <v>8</v>
      </c>
      <c r="M86" s="160">
        <v>0</v>
      </c>
      <c r="N86" s="160">
        <v>0</v>
      </c>
      <c r="O86" s="160">
        <v>0</v>
      </c>
      <c r="P86" s="161">
        <v>0</v>
      </c>
      <c r="Q86" s="161">
        <v>0</v>
      </c>
      <c r="R86" s="161">
        <v>0</v>
      </c>
      <c r="S86" s="161">
        <v>0</v>
      </c>
      <c r="T86" s="198">
        <v>0</v>
      </c>
      <c r="U86" s="199">
        <f t="shared" si="5"/>
        <v>1</v>
      </c>
      <c r="W86" s="323"/>
      <c r="X86" s="109">
        <v>0</v>
      </c>
      <c r="Y86" s="109">
        <v>0</v>
      </c>
      <c r="Z86" s="109">
        <v>0</v>
      </c>
      <c r="AA86" s="186">
        <f t="shared" si="6"/>
        <v>0</v>
      </c>
      <c r="AB86" s="186">
        <f t="shared" si="7"/>
        <v>0</v>
      </c>
    </row>
    <row r="87" spans="1:28" s="109" customFormat="1" ht="13.5" customHeight="1">
      <c r="A87" s="158" t="s">
        <v>19</v>
      </c>
      <c r="B87" s="159" t="s">
        <v>377</v>
      </c>
      <c r="C87" s="160">
        <v>312</v>
      </c>
      <c r="D87" s="198">
        <v>341</v>
      </c>
      <c r="E87" s="160">
        <v>141</v>
      </c>
      <c r="F87" s="160">
        <v>200</v>
      </c>
      <c r="G87" s="160">
        <v>0</v>
      </c>
      <c r="H87" s="160"/>
      <c r="I87" s="198">
        <v>341</v>
      </c>
      <c r="J87" s="198">
        <v>268</v>
      </c>
      <c r="K87" s="198">
        <v>192</v>
      </c>
      <c r="L87" s="160">
        <v>182</v>
      </c>
      <c r="M87" s="160">
        <v>10</v>
      </c>
      <c r="N87" s="160">
        <v>76</v>
      </c>
      <c r="O87" s="160">
        <v>0</v>
      </c>
      <c r="P87" s="161">
        <v>0</v>
      </c>
      <c r="Q87" s="161">
        <v>73</v>
      </c>
      <c r="R87" s="161">
        <v>0</v>
      </c>
      <c r="S87" s="161">
        <v>0</v>
      </c>
      <c r="T87" s="198">
        <v>149</v>
      </c>
      <c r="U87" s="199">
        <f t="shared" si="5"/>
        <v>0.7164179104477612</v>
      </c>
      <c r="W87" s="323">
        <v>25</v>
      </c>
      <c r="X87" s="109">
        <v>0</v>
      </c>
      <c r="Y87" s="109">
        <v>165</v>
      </c>
      <c r="Z87" s="109">
        <v>106</v>
      </c>
      <c r="AA87" s="186">
        <f t="shared" si="6"/>
        <v>-1</v>
      </c>
      <c r="AB87" s="186">
        <f t="shared" si="7"/>
        <v>8</v>
      </c>
    </row>
    <row r="88" spans="1:28" s="109" customFormat="1" ht="13.5" customHeight="1">
      <c r="A88" s="158" t="s">
        <v>22</v>
      </c>
      <c r="B88" s="159" t="s">
        <v>378</v>
      </c>
      <c r="C88" s="160">
        <v>349</v>
      </c>
      <c r="D88" s="198">
        <v>356</v>
      </c>
      <c r="E88" s="160">
        <v>168</v>
      </c>
      <c r="F88" s="160">
        <v>188</v>
      </c>
      <c r="G88" s="160">
        <v>0</v>
      </c>
      <c r="H88" s="160"/>
      <c r="I88" s="198">
        <v>356</v>
      </c>
      <c r="J88" s="198">
        <v>263</v>
      </c>
      <c r="K88" s="198">
        <v>165</v>
      </c>
      <c r="L88" s="160">
        <v>160</v>
      </c>
      <c r="M88" s="160">
        <v>5</v>
      </c>
      <c r="N88" s="160">
        <v>97</v>
      </c>
      <c r="O88" s="160">
        <v>1</v>
      </c>
      <c r="P88" s="161">
        <v>0</v>
      </c>
      <c r="Q88" s="161">
        <v>89</v>
      </c>
      <c r="R88" s="161">
        <v>3</v>
      </c>
      <c r="S88" s="161">
        <v>1</v>
      </c>
      <c r="T88" s="198">
        <v>191</v>
      </c>
      <c r="U88" s="199">
        <f t="shared" si="5"/>
        <v>0.6273764258555133</v>
      </c>
      <c r="W88" s="323">
        <v>36</v>
      </c>
      <c r="X88" s="109">
        <v>1</v>
      </c>
      <c r="Y88" s="109">
        <v>204</v>
      </c>
      <c r="Z88" s="109">
        <v>116</v>
      </c>
      <c r="AA88" s="186">
        <f t="shared" si="6"/>
        <v>0</v>
      </c>
      <c r="AB88" s="186">
        <f t="shared" si="7"/>
        <v>-9</v>
      </c>
    </row>
    <row r="89" spans="1:28" s="109" customFormat="1" ht="13.5" customHeight="1">
      <c r="A89" s="158" t="s">
        <v>23</v>
      </c>
      <c r="B89" s="159" t="s">
        <v>379</v>
      </c>
      <c r="C89" s="160">
        <v>330</v>
      </c>
      <c r="D89" s="198">
        <v>340</v>
      </c>
      <c r="E89" s="160">
        <v>213</v>
      </c>
      <c r="F89" s="160">
        <v>127</v>
      </c>
      <c r="G89" s="160">
        <v>1</v>
      </c>
      <c r="H89" s="160"/>
      <c r="I89" s="198">
        <v>339</v>
      </c>
      <c r="J89" s="198">
        <v>249</v>
      </c>
      <c r="K89" s="198">
        <v>76</v>
      </c>
      <c r="L89" s="160">
        <v>72</v>
      </c>
      <c r="M89" s="160">
        <v>4</v>
      </c>
      <c r="N89" s="160">
        <v>173</v>
      </c>
      <c r="O89" s="160">
        <v>0</v>
      </c>
      <c r="P89" s="161">
        <v>0</v>
      </c>
      <c r="Q89" s="161">
        <v>90</v>
      </c>
      <c r="R89" s="161">
        <v>0</v>
      </c>
      <c r="S89" s="161">
        <v>0</v>
      </c>
      <c r="T89" s="198">
        <v>263</v>
      </c>
      <c r="U89" s="199">
        <f t="shared" si="5"/>
        <v>0.30522088353413657</v>
      </c>
      <c r="W89" s="323">
        <v>22</v>
      </c>
      <c r="Y89" s="109">
        <v>235</v>
      </c>
      <c r="Z89" s="109">
        <v>108</v>
      </c>
      <c r="AA89" s="186">
        <f t="shared" si="6"/>
        <v>0</v>
      </c>
      <c r="AB89" s="186">
        <f t="shared" si="7"/>
        <v>-4</v>
      </c>
    </row>
    <row r="90" spans="1:28" s="109" customFormat="1" ht="13.5" customHeight="1">
      <c r="A90" s="158" t="s">
        <v>24</v>
      </c>
      <c r="B90" s="159" t="s">
        <v>380</v>
      </c>
      <c r="C90" s="160">
        <v>215</v>
      </c>
      <c r="D90" s="198">
        <v>218</v>
      </c>
      <c r="E90" s="160">
        <v>104</v>
      </c>
      <c r="F90" s="160">
        <v>114</v>
      </c>
      <c r="G90" s="160">
        <v>2</v>
      </c>
      <c r="H90" s="160"/>
      <c r="I90" s="198">
        <v>216</v>
      </c>
      <c r="J90" s="198">
        <v>173</v>
      </c>
      <c r="K90" s="198">
        <v>90</v>
      </c>
      <c r="L90" s="160">
        <v>89</v>
      </c>
      <c r="M90" s="160">
        <v>1</v>
      </c>
      <c r="N90" s="160">
        <v>83</v>
      </c>
      <c r="O90" s="160">
        <v>0</v>
      </c>
      <c r="P90" s="161">
        <v>0</v>
      </c>
      <c r="Q90" s="161">
        <v>43</v>
      </c>
      <c r="R90" s="161">
        <v>0</v>
      </c>
      <c r="S90" s="161">
        <v>0</v>
      </c>
      <c r="T90" s="198">
        <v>126</v>
      </c>
      <c r="U90" s="199">
        <f t="shared" si="5"/>
        <v>0.5202312138728323</v>
      </c>
      <c r="W90" s="109">
        <v>18</v>
      </c>
      <c r="Y90" s="109">
        <v>152</v>
      </c>
      <c r="Z90" s="109">
        <v>91</v>
      </c>
      <c r="AA90" s="186">
        <f t="shared" si="6"/>
        <v>30</v>
      </c>
      <c r="AB90" s="186">
        <f t="shared" si="7"/>
        <v>30</v>
      </c>
    </row>
    <row r="91" spans="1:28" s="255" customFormat="1" ht="13.5" customHeight="1">
      <c r="A91" s="348" t="s">
        <v>9</v>
      </c>
      <c r="B91" s="349" t="s">
        <v>11</v>
      </c>
      <c r="C91" s="350">
        <v>0</v>
      </c>
      <c r="D91" s="350">
        <v>0</v>
      </c>
      <c r="E91" s="350">
        <v>0</v>
      </c>
      <c r="F91" s="350">
        <v>0</v>
      </c>
      <c r="G91" s="350">
        <v>0</v>
      </c>
      <c r="H91" s="350">
        <v>0</v>
      </c>
      <c r="I91" s="350">
        <v>0</v>
      </c>
      <c r="J91" s="350">
        <v>0</v>
      </c>
      <c r="K91" s="350">
        <v>0</v>
      </c>
      <c r="L91" s="350">
        <v>0</v>
      </c>
      <c r="M91" s="350">
        <v>0</v>
      </c>
      <c r="N91" s="350">
        <v>0</v>
      </c>
      <c r="O91" s="350">
        <v>0</v>
      </c>
      <c r="P91" s="350">
        <v>0</v>
      </c>
      <c r="Q91" s="350">
        <v>0</v>
      </c>
      <c r="R91" s="350">
        <v>0</v>
      </c>
      <c r="S91" s="350">
        <v>0</v>
      </c>
      <c r="T91" s="350">
        <v>0</v>
      </c>
      <c r="U91" s="351"/>
      <c r="AA91" s="254">
        <f t="shared" si="6"/>
        <v>0</v>
      </c>
      <c r="AB91" s="254">
        <f t="shared" si="7"/>
        <v>0</v>
      </c>
    </row>
    <row r="92" spans="1:28" s="109" customFormat="1" ht="13.5" customHeight="1">
      <c r="A92" s="196" t="s">
        <v>350</v>
      </c>
      <c r="B92" s="197" t="s">
        <v>351</v>
      </c>
      <c r="C92" s="198">
        <v>969</v>
      </c>
      <c r="D92" s="198">
        <v>1417</v>
      </c>
      <c r="E92" s="198">
        <v>409</v>
      </c>
      <c r="F92" s="198">
        <v>1008</v>
      </c>
      <c r="G92" s="198">
        <v>32</v>
      </c>
      <c r="H92" s="198">
        <v>0</v>
      </c>
      <c r="I92" s="198">
        <v>1385</v>
      </c>
      <c r="J92" s="198">
        <v>1175</v>
      </c>
      <c r="K92" s="198">
        <v>903</v>
      </c>
      <c r="L92" s="198">
        <v>889</v>
      </c>
      <c r="M92" s="198">
        <v>14</v>
      </c>
      <c r="N92" s="198">
        <v>270</v>
      </c>
      <c r="O92" s="198">
        <v>1</v>
      </c>
      <c r="P92" s="198">
        <v>1</v>
      </c>
      <c r="Q92" s="198">
        <v>194</v>
      </c>
      <c r="R92" s="198">
        <v>14</v>
      </c>
      <c r="S92" s="198">
        <v>2</v>
      </c>
      <c r="T92" s="198">
        <v>482</v>
      </c>
      <c r="U92" s="199">
        <f t="shared" si="5"/>
        <v>0.7685106382978724</v>
      </c>
      <c r="W92" s="109">
        <v>218</v>
      </c>
      <c r="X92" s="109">
        <v>0</v>
      </c>
      <c r="Y92" s="109">
        <v>694</v>
      </c>
      <c r="Z92" s="109">
        <v>456</v>
      </c>
      <c r="AA92" s="186">
        <f t="shared" si="6"/>
        <v>67</v>
      </c>
      <c r="AB92" s="186">
        <f t="shared" si="7"/>
        <v>44</v>
      </c>
    </row>
    <row r="93" spans="1:28" s="109" customFormat="1" ht="13.5" customHeight="1">
      <c r="A93" s="158">
        <v>1</v>
      </c>
      <c r="B93" s="159" t="s">
        <v>383</v>
      </c>
      <c r="C93" s="160">
        <v>233</v>
      </c>
      <c r="D93" s="198">
        <v>244</v>
      </c>
      <c r="E93" s="160">
        <v>66</v>
      </c>
      <c r="F93" s="160">
        <v>178</v>
      </c>
      <c r="G93" s="160">
        <v>4</v>
      </c>
      <c r="H93" s="160"/>
      <c r="I93" s="198">
        <v>240</v>
      </c>
      <c r="J93" s="198">
        <v>207</v>
      </c>
      <c r="K93" s="198">
        <v>160</v>
      </c>
      <c r="L93" s="160">
        <v>158</v>
      </c>
      <c r="M93" s="160">
        <v>2</v>
      </c>
      <c r="N93" s="160">
        <v>46</v>
      </c>
      <c r="O93" s="160">
        <v>0</v>
      </c>
      <c r="P93" s="161">
        <v>1</v>
      </c>
      <c r="Q93" s="161">
        <v>33</v>
      </c>
      <c r="R93" s="161"/>
      <c r="S93" s="161"/>
      <c r="T93" s="198">
        <v>80</v>
      </c>
      <c r="U93" s="199">
        <f t="shared" si="5"/>
        <v>0.7729468599033816</v>
      </c>
      <c r="W93" s="109">
        <v>5</v>
      </c>
      <c r="Y93" s="109">
        <v>12</v>
      </c>
      <c r="Z93" s="109">
        <v>12</v>
      </c>
      <c r="AA93" s="186">
        <f t="shared" si="6"/>
        <v>-59</v>
      </c>
      <c r="AB93" s="186">
        <f t="shared" si="7"/>
        <v>-26</v>
      </c>
    </row>
    <row r="94" spans="1:28" s="109" customFormat="1" ht="13.5" customHeight="1">
      <c r="A94" s="158">
        <v>2</v>
      </c>
      <c r="B94" s="159" t="s">
        <v>384</v>
      </c>
      <c r="C94" s="160">
        <v>133</v>
      </c>
      <c r="D94" s="198">
        <v>278</v>
      </c>
      <c r="E94" s="160">
        <v>1</v>
      </c>
      <c r="F94" s="160">
        <v>277</v>
      </c>
      <c r="G94" s="160"/>
      <c r="H94" s="160"/>
      <c r="I94" s="198">
        <v>278</v>
      </c>
      <c r="J94" s="198">
        <v>277</v>
      </c>
      <c r="K94" s="198">
        <v>277</v>
      </c>
      <c r="L94" s="160">
        <v>277</v>
      </c>
      <c r="M94" s="160"/>
      <c r="N94" s="160"/>
      <c r="O94" s="160"/>
      <c r="P94" s="161"/>
      <c r="Q94" s="161">
        <v>1</v>
      </c>
      <c r="R94" s="161"/>
      <c r="S94" s="161"/>
      <c r="T94" s="198">
        <v>1</v>
      </c>
      <c r="U94" s="199">
        <f t="shared" si="5"/>
        <v>1</v>
      </c>
      <c r="W94" s="109">
        <v>56</v>
      </c>
      <c r="Y94" s="109">
        <v>201</v>
      </c>
      <c r="Z94" s="109">
        <v>145</v>
      </c>
      <c r="AA94" s="186">
        <f t="shared" si="6"/>
        <v>144</v>
      </c>
      <c r="AB94" s="186">
        <f t="shared" si="7"/>
        <v>88</v>
      </c>
    </row>
    <row r="95" spans="1:28" s="109" customFormat="1" ht="13.5" customHeight="1">
      <c r="A95" s="158">
        <v>3</v>
      </c>
      <c r="B95" s="159" t="s">
        <v>382</v>
      </c>
      <c r="C95" s="160">
        <v>151</v>
      </c>
      <c r="D95" s="198">
        <v>217</v>
      </c>
      <c r="E95" s="160">
        <v>72</v>
      </c>
      <c r="F95" s="160">
        <v>145</v>
      </c>
      <c r="G95" s="160">
        <v>1</v>
      </c>
      <c r="H95" s="160"/>
      <c r="I95" s="198">
        <v>216</v>
      </c>
      <c r="J95" s="198">
        <v>191</v>
      </c>
      <c r="K95" s="198">
        <v>115</v>
      </c>
      <c r="L95" s="160">
        <v>109</v>
      </c>
      <c r="M95" s="160">
        <v>6</v>
      </c>
      <c r="N95" s="160">
        <v>76</v>
      </c>
      <c r="O95" s="160"/>
      <c r="P95" s="161"/>
      <c r="Q95" s="161">
        <v>21</v>
      </c>
      <c r="R95" s="161">
        <v>4</v>
      </c>
      <c r="S95" s="161"/>
      <c r="T95" s="198">
        <v>101</v>
      </c>
      <c r="U95" s="199">
        <f t="shared" si="5"/>
        <v>0.6020942408376964</v>
      </c>
      <c r="W95" s="109">
        <v>65</v>
      </c>
      <c r="Y95" s="109">
        <v>137</v>
      </c>
      <c r="Z95" s="109">
        <v>95</v>
      </c>
      <c r="AA95" s="186">
        <f t="shared" si="6"/>
        <v>0</v>
      </c>
      <c r="AB95" s="186">
        <f t="shared" si="7"/>
        <v>9</v>
      </c>
    </row>
    <row r="96" spans="1:28" s="109" customFormat="1" ht="13.5" customHeight="1">
      <c r="A96" s="158">
        <v>4</v>
      </c>
      <c r="B96" s="159" t="s">
        <v>385</v>
      </c>
      <c r="C96" s="160">
        <v>131</v>
      </c>
      <c r="D96" s="198">
        <v>241</v>
      </c>
      <c r="E96" s="160">
        <v>93</v>
      </c>
      <c r="F96" s="160">
        <v>148</v>
      </c>
      <c r="G96" s="160">
        <v>4</v>
      </c>
      <c r="H96" s="160"/>
      <c r="I96" s="198">
        <v>237</v>
      </c>
      <c r="J96" s="198">
        <v>193</v>
      </c>
      <c r="K96" s="198">
        <v>144</v>
      </c>
      <c r="L96" s="160">
        <v>141</v>
      </c>
      <c r="M96" s="160">
        <v>3</v>
      </c>
      <c r="N96" s="160">
        <v>49</v>
      </c>
      <c r="O96" s="160"/>
      <c r="P96" s="161"/>
      <c r="Q96" s="161">
        <v>42</v>
      </c>
      <c r="R96" s="161"/>
      <c r="S96" s="161">
        <v>2</v>
      </c>
      <c r="T96" s="198">
        <v>93</v>
      </c>
      <c r="U96" s="199">
        <f t="shared" si="5"/>
        <v>0.7461139896373057</v>
      </c>
      <c r="W96" s="109">
        <v>51</v>
      </c>
      <c r="Y96" s="109">
        <v>128</v>
      </c>
      <c r="Z96" s="109">
        <v>92</v>
      </c>
      <c r="AA96" s="186">
        <f t="shared" si="6"/>
        <v>-16</v>
      </c>
      <c r="AB96" s="186">
        <f t="shared" si="7"/>
        <v>-1</v>
      </c>
    </row>
    <row r="97" spans="1:28" s="109" customFormat="1" ht="13.5" customHeight="1">
      <c r="A97" s="158">
        <v>5</v>
      </c>
      <c r="B97" s="159" t="s">
        <v>386</v>
      </c>
      <c r="C97" s="160">
        <v>140</v>
      </c>
      <c r="D97" s="198">
        <v>243</v>
      </c>
      <c r="E97" s="160">
        <v>106</v>
      </c>
      <c r="F97" s="160">
        <v>137</v>
      </c>
      <c r="G97" s="160"/>
      <c r="H97" s="160"/>
      <c r="I97" s="198">
        <v>243</v>
      </c>
      <c r="J97" s="198">
        <v>185</v>
      </c>
      <c r="K97" s="198">
        <v>117</v>
      </c>
      <c r="L97" s="160">
        <v>116</v>
      </c>
      <c r="M97" s="160">
        <v>1</v>
      </c>
      <c r="N97" s="160">
        <v>68</v>
      </c>
      <c r="O97" s="160"/>
      <c r="P97" s="161"/>
      <c r="Q97" s="161">
        <v>55</v>
      </c>
      <c r="R97" s="161">
        <v>3</v>
      </c>
      <c r="S97" s="161"/>
      <c r="T97" s="198">
        <v>126</v>
      </c>
      <c r="U97" s="199">
        <f t="shared" si="5"/>
        <v>0.6324324324324324</v>
      </c>
      <c r="W97" s="109">
        <v>41</v>
      </c>
      <c r="Y97" s="109">
        <v>144</v>
      </c>
      <c r="Z97" s="109">
        <v>94</v>
      </c>
      <c r="AA97" s="186">
        <f t="shared" si="6"/>
        <v>-3</v>
      </c>
      <c r="AB97" s="186">
        <f t="shared" si="7"/>
        <v>-2</v>
      </c>
    </row>
    <row r="98" spans="1:28" s="109" customFormat="1" ht="13.5" customHeight="1">
      <c r="A98" s="158">
        <v>6</v>
      </c>
      <c r="B98" s="159" t="s">
        <v>381</v>
      </c>
      <c r="C98" s="160">
        <v>181</v>
      </c>
      <c r="D98" s="198">
        <v>194</v>
      </c>
      <c r="E98" s="160">
        <v>71</v>
      </c>
      <c r="F98" s="160">
        <v>123</v>
      </c>
      <c r="G98" s="160">
        <v>23</v>
      </c>
      <c r="H98" s="160"/>
      <c r="I98" s="198">
        <v>171</v>
      </c>
      <c r="J98" s="198">
        <v>122</v>
      </c>
      <c r="K98" s="198">
        <v>90</v>
      </c>
      <c r="L98" s="160">
        <v>88</v>
      </c>
      <c r="M98" s="160">
        <v>2</v>
      </c>
      <c r="N98" s="160">
        <v>31</v>
      </c>
      <c r="O98" s="160">
        <v>1</v>
      </c>
      <c r="P98" s="161"/>
      <c r="Q98" s="161">
        <v>42</v>
      </c>
      <c r="R98" s="161">
        <v>7</v>
      </c>
      <c r="S98" s="161"/>
      <c r="T98" s="198">
        <v>81</v>
      </c>
      <c r="U98" s="199">
        <f t="shared" si="5"/>
        <v>0.7377049180327869</v>
      </c>
      <c r="Y98" s="109">
        <v>72</v>
      </c>
      <c r="Z98" s="109">
        <v>18</v>
      </c>
      <c r="AA98" s="186">
        <f t="shared" si="6"/>
        <v>1</v>
      </c>
      <c r="AB98" s="186">
        <f t="shared" si="7"/>
        <v>-24</v>
      </c>
    </row>
    <row r="99" spans="1:28" s="255" customFormat="1" ht="13.5" customHeight="1">
      <c r="A99" s="348" t="s">
        <v>9</v>
      </c>
      <c r="B99" s="349"/>
      <c r="C99" s="350">
        <v>0</v>
      </c>
      <c r="D99" s="350">
        <v>0</v>
      </c>
      <c r="E99" s="350">
        <v>0</v>
      </c>
      <c r="F99" s="350">
        <v>0</v>
      </c>
      <c r="G99" s="350">
        <v>0</v>
      </c>
      <c r="H99" s="350">
        <v>0</v>
      </c>
      <c r="I99" s="350">
        <v>0</v>
      </c>
      <c r="J99" s="350">
        <v>0</v>
      </c>
      <c r="K99" s="350">
        <v>0</v>
      </c>
      <c r="L99" s="350">
        <v>0</v>
      </c>
      <c r="M99" s="350">
        <v>0</v>
      </c>
      <c r="N99" s="350">
        <v>0</v>
      </c>
      <c r="O99" s="350">
        <v>0</v>
      </c>
      <c r="P99" s="350">
        <v>0</v>
      </c>
      <c r="Q99" s="350">
        <v>0</v>
      </c>
      <c r="R99" s="350">
        <v>0</v>
      </c>
      <c r="S99" s="350">
        <v>0</v>
      </c>
      <c r="T99" s="350">
        <v>0</v>
      </c>
      <c r="U99" s="351"/>
      <c r="AA99" s="254">
        <f t="shared" si="6"/>
        <v>0</v>
      </c>
      <c r="AB99" s="254">
        <f t="shared" si="7"/>
        <v>0</v>
      </c>
    </row>
    <row r="100" spans="1:28" s="109" customFormat="1" ht="17.25" customHeight="1">
      <c r="A100" s="196" t="s">
        <v>352</v>
      </c>
      <c r="B100" s="197" t="s">
        <v>353</v>
      </c>
      <c r="C100" s="198">
        <v>1219</v>
      </c>
      <c r="D100" s="198">
        <v>1493</v>
      </c>
      <c r="E100" s="198">
        <v>775</v>
      </c>
      <c r="F100" s="198">
        <v>718</v>
      </c>
      <c r="G100" s="198">
        <v>9</v>
      </c>
      <c r="H100" s="198">
        <v>0</v>
      </c>
      <c r="I100" s="198">
        <v>1484</v>
      </c>
      <c r="J100" s="198">
        <v>903</v>
      </c>
      <c r="K100" s="198">
        <v>463</v>
      </c>
      <c r="L100" s="198">
        <v>440</v>
      </c>
      <c r="M100" s="198">
        <v>23</v>
      </c>
      <c r="N100" s="198">
        <v>440</v>
      </c>
      <c r="O100" s="198">
        <v>0</v>
      </c>
      <c r="P100" s="198">
        <v>0</v>
      </c>
      <c r="Q100" s="198">
        <v>573</v>
      </c>
      <c r="R100" s="198">
        <v>8</v>
      </c>
      <c r="S100" s="198">
        <v>0</v>
      </c>
      <c r="T100" s="198">
        <v>1021</v>
      </c>
      <c r="U100" s="199">
        <f t="shared" si="5"/>
        <v>0.512735326688815</v>
      </c>
      <c r="V100" s="109" t="s">
        <v>437</v>
      </c>
      <c r="W100" s="109">
        <v>105</v>
      </c>
      <c r="X100" s="109">
        <v>0</v>
      </c>
      <c r="Y100" s="109">
        <v>989</v>
      </c>
      <c r="Z100" s="109">
        <v>757</v>
      </c>
      <c r="AA100" s="186">
        <f t="shared" si="6"/>
        <v>109</v>
      </c>
      <c r="AB100" s="186">
        <f t="shared" si="7"/>
        <v>79</v>
      </c>
    </row>
    <row r="101" spans="1:28" s="109" customFormat="1" ht="13.5" customHeight="1">
      <c r="A101" s="158">
        <v>1</v>
      </c>
      <c r="B101" s="159" t="s">
        <v>422</v>
      </c>
      <c r="C101" s="160">
        <v>0</v>
      </c>
      <c r="D101" s="198">
        <v>0</v>
      </c>
      <c r="E101" s="160">
        <v>0</v>
      </c>
      <c r="F101" s="160">
        <v>0</v>
      </c>
      <c r="G101" s="160">
        <v>0</v>
      </c>
      <c r="H101" s="160"/>
      <c r="I101" s="198">
        <v>0</v>
      </c>
      <c r="J101" s="198">
        <v>0</v>
      </c>
      <c r="K101" s="198">
        <v>0</v>
      </c>
      <c r="L101" s="160">
        <v>0</v>
      </c>
      <c r="M101" s="160">
        <v>0</v>
      </c>
      <c r="N101" s="160">
        <v>0</v>
      </c>
      <c r="O101" s="160">
        <v>0</v>
      </c>
      <c r="P101" s="161">
        <v>0</v>
      </c>
      <c r="Q101" s="161">
        <v>0</v>
      </c>
      <c r="R101" s="161">
        <v>0</v>
      </c>
      <c r="S101" s="161">
        <v>0</v>
      </c>
      <c r="T101" s="198">
        <v>0</v>
      </c>
      <c r="U101" s="199">
        <f t="shared" si="5"/>
      </c>
      <c r="V101" s="109" t="s">
        <v>2</v>
      </c>
      <c r="W101" s="323"/>
      <c r="Y101" s="109">
        <v>0</v>
      </c>
      <c r="Z101" s="109">
        <v>0</v>
      </c>
      <c r="AA101" s="186">
        <f t="shared" si="6"/>
        <v>0</v>
      </c>
      <c r="AB101" s="186">
        <f t="shared" si="7"/>
        <v>0</v>
      </c>
    </row>
    <row r="102" spans="1:28" s="109" customFormat="1" ht="13.5" customHeight="1">
      <c r="A102" s="158">
        <v>2</v>
      </c>
      <c r="B102" s="159" t="s">
        <v>423</v>
      </c>
      <c r="C102" s="160">
        <v>205</v>
      </c>
      <c r="D102" s="198">
        <v>298</v>
      </c>
      <c r="E102" s="160">
        <v>162</v>
      </c>
      <c r="F102" s="160">
        <v>136</v>
      </c>
      <c r="G102" s="160">
        <v>3</v>
      </c>
      <c r="H102" s="160"/>
      <c r="I102" s="198">
        <v>295</v>
      </c>
      <c r="J102" s="198">
        <v>162</v>
      </c>
      <c r="K102" s="198">
        <v>89</v>
      </c>
      <c r="L102" s="160">
        <v>82</v>
      </c>
      <c r="M102" s="160">
        <v>7</v>
      </c>
      <c r="N102" s="160">
        <v>73</v>
      </c>
      <c r="O102" s="160"/>
      <c r="P102" s="161"/>
      <c r="Q102" s="161">
        <v>132</v>
      </c>
      <c r="R102" s="161">
        <v>1</v>
      </c>
      <c r="S102" s="161"/>
      <c r="T102" s="198">
        <v>206</v>
      </c>
      <c r="U102" s="199">
        <f t="shared" si="5"/>
        <v>0.5493827160493827</v>
      </c>
      <c r="W102" s="323"/>
      <c r="Y102" s="109">
        <v>162</v>
      </c>
      <c r="Z102" s="109">
        <v>130</v>
      </c>
      <c r="AA102" s="186">
        <f t="shared" si="6"/>
        <v>0</v>
      </c>
      <c r="AB102" s="186">
        <f t="shared" si="7"/>
        <v>-2</v>
      </c>
    </row>
    <row r="103" spans="1:28" s="109" customFormat="1" ht="13.5" customHeight="1">
      <c r="A103" s="158">
        <v>3</v>
      </c>
      <c r="B103" s="159" t="s">
        <v>424</v>
      </c>
      <c r="C103" s="160">
        <v>150</v>
      </c>
      <c r="D103" s="198">
        <v>161</v>
      </c>
      <c r="E103" s="160">
        <v>74</v>
      </c>
      <c r="F103" s="160">
        <v>87</v>
      </c>
      <c r="G103" s="160">
        <v>1</v>
      </c>
      <c r="H103" s="160"/>
      <c r="I103" s="198">
        <v>160</v>
      </c>
      <c r="J103" s="198">
        <v>115</v>
      </c>
      <c r="K103" s="198">
        <v>70</v>
      </c>
      <c r="L103" s="160">
        <v>66</v>
      </c>
      <c r="M103" s="160">
        <v>4</v>
      </c>
      <c r="N103" s="160">
        <v>45</v>
      </c>
      <c r="O103" s="160"/>
      <c r="P103" s="161"/>
      <c r="Q103" s="161">
        <v>45</v>
      </c>
      <c r="R103" s="161"/>
      <c r="S103" s="161"/>
      <c r="T103" s="198">
        <v>90</v>
      </c>
      <c r="U103" s="199">
        <f t="shared" si="5"/>
        <v>0.6086956521739131</v>
      </c>
      <c r="W103" s="323">
        <v>1</v>
      </c>
      <c r="Y103" s="109">
        <v>113</v>
      </c>
      <c r="Z103" s="109">
        <v>83</v>
      </c>
      <c r="AA103" s="186">
        <f t="shared" si="6"/>
        <v>38</v>
      </c>
      <c r="AB103" s="186">
        <f t="shared" si="7"/>
        <v>37</v>
      </c>
    </row>
    <row r="104" spans="1:28" s="109" customFormat="1" ht="13.5" customHeight="1">
      <c r="A104" s="158">
        <v>4</v>
      </c>
      <c r="B104" s="159" t="s">
        <v>425</v>
      </c>
      <c r="C104" s="160">
        <v>236</v>
      </c>
      <c r="D104" s="198">
        <v>284</v>
      </c>
      <c r="E104" s="160">
        <v>167</v>
      </c>
      <c r="F104" s="160">
        <v>117</v>
      </c>
      <c r="G104" s="160">
        <v>1</v>
      </c>
      <c r="H104" s="160"/>
      <c r="I104" s="198">
        <v>283</v>
      </c>
      <c r="J104" s="198">
        <v>150</v>
      </c>
      <c r="K104" s="198">
        <v>68</v>
      </c>
      <c r="L104" s="160">
        <v>65</v>
      </c>
      <c r="M104" s="160">
        <v>3</v>
      </c>
      <c r="N104" s="160">
        <v>82</v>
      </c>
      <c r="O104" s="160"/>
      <c r="P104" s="161"/>
      <c r="Q104" s="161">
        <v>133</v>
      </c>
      <c r="R104" s="161"/>
      <c r="S104" s="161"/>
      <c r="T104" s="198">
        <v>215</v>
      </c>
      <c r="U104" s="199">
        <f t="shared" si="5"/>
        <v>0.4533333333333333</v>
      </c>
      <c r="W104" s="323">
        <v>29</v>
      </c>
      <c r="Y104" s="109">
        <v>195</v>
      </c>
      <c r="Z104" s="109">
        <v>154</v>
      </c>
      <c r="AA104" s="186">
        <f t="shared" si="6"/>
        <v>-1</v>
      </c>
      <c r="AB104" s="186">
        <f t="shared" si="7"/>
        <v>-8</v>
      </c>
    </row>
    <row r="105" spans="1:28" s="109" customFormat="1" ht="13.5" customHeight="1">
      <c r="A105" s="158">
        <v>5</v>
      </c>
      <c r="B105" s="159" t="s">
        <v>426</v>
      </c>
      <c r="C105" s="160">
        <v>285</v>
      </c>
      <c r="D105" s="198">
        <v>365</v>
      </c>
      <c r="E105" s="160">
        <v>175</v>
      </c>
      <c r="F105" s="160">
        <v>190</v>
      </c>
      <c r="G105" s="160">
        <v>1</v>
      </c>
      <c r="H105" s="160"/>
      <c r="I105" s="198">
        <v>364</v>
      </c>
      <c r="J105" s="198">
        <v>257</v>
      </c>
      <c r="K105" s="198">
        <v>117</v>
      </c>
      <c r="L105" s="160">
        <v>112</v>
      </c>
      <c r="M105" s="160">
        <v>5</v>
      </c>
      <c r="N105" s="160">
        <v>140</v>
      </c>
      <c r="O105" s="160"/>
      <c r="P105" s="161"/>
      <c r="Q105" s="161">
        <v>107</v>
      </c>
      <c r="R105" s="161"/>
      <c r="S105" s="161"/>
      <c r="T105" s="198">
        <v>247</v>
      </c>
      <c r="U105" s="199">
        <f t="shared" si="5"/>
        <v>0.45525291828793774</v>
      </c>
      <c r="W105" s="323">
        <v>47</v>
      </c>
      <c r="Y105" s="109">
        <v>222</v>
      </c>
      <c r="Z105" s="109">
        <v>153</v>
      </c>
      <c r="AA105" s="186">
        <f t="shared" si="6"/>
        <v>0</v>
      </c>
      <c r="AB105" s="186">
        <f t="shared" si="7"/>
        <v>-1</v>
      </c>
    </row>
    <row r="106" spans="1:28" s="109" customFormat="1" ht="13.5" customHeight="1">
      <c r="A106" s="158">
        <v>6</v>
      </c>
      <c r="B106" s="159" t="s">
        <v>427</v>
      </c>
      <c r="C106" s="160">
        <v>202</v>
      </c>
      <c r="D106" s="198">
        <v>246</v>
      </c>
      <c r="E106" s="160">
        <v>144</v>
      </c>
      <c r="F106" s="160">
        <v>102</v>
      </c>
      <c r="G106" s="160">
        <v>3</v>
      </c>
      <c r="H106" s="160"/>
      <c r="I106" s="198">
        <v>243</v>
      </c>
      <c r="J106" s="198">
        <v>131</v>
      </c>
      <c r="K106" s="198">
        <v>69</v>
      </c>
      <c r="L106" s="160">
        <v>67</v>
      </c>
      <c r="M106" s="160">
        <v>2</v>
      </c>
      <c r="N106" s="160">
        <v>62</v>
      </c>
      <c r="O106" s="160"/>
      <c r="P106" s="161"/>
      <c r="Q106" s="161">
        <v>112</v>
      </c>
      <c r="R106" s="161"/>
      <c r="S106" s="161"/>
      <c r="T106" s="198">
        <v>174</v>
      </c>
      <c r="U106" s="199">
        <f t="shared" si="5"/>
        <v>0.5267175572519084</v>
      </c>
      <c r="W106" s="323"/>
      <c r="Y106" s="109">
        <v>192</v>
      </c>
      <c r="Z106" s="109">
        <v>161</v>
      </c>
      <c r="AA106" s="186">
        <f t="shared" si="6"/>
        <v>48</v>
      </c>
      <c r="AB106" s="186">
        <f t="shared" si="7"/>
        <v>49</v>
      </c>
    </row>
    <row r="107" spans="1:28" s="109" customFormat="1" ht="13.5" customHeight="1">
      <c r="A107" s="158">
        <v>7</v>
      </c>
      <c r="B107" s="159" t="s">
        <v>428</v>
      </c>
      <c r="C107" s="160">
        <v>141</v>
      </c>
      <c r="D107" s="198">
        <v>139</v>
      </c>
      <c r="E107" s="160">
        <v>53</v>
      </c>
      <c r="F107" s="160">
        <v>86</v>
      </c>
      <c r="G107" s="160">
        <v>0</v>
      </c>
      <c r="H107" s="160"/>
      <c r="I107" s="198">
        <v>139</v>
      </c>
      <c r="J107" s="198">
        <v>88</v>
      </c>
      <c r="K107" s="198">
        <v>50</v>
      </c>
      <c r="L107" s="160">
        <v>48</v>
      </c>
      <c r="M107" s="160">
        <v>2</v>
      </c>
      <c r="N107" s="160">
        <v>38</v>
      </c>
      <c r="O107" s="160"/>
      <c r="P107" s="161"/>
      <c r="Q107" s="161">
        <v>44</v>
      </c>
      <c r="R107" s="161">
        <v>7</v>
      </c>
      <c r="S107" s="161"/>
      <c r="T107" s="198">
        <v>89</v>
      </c>
      <c r="U107" s="199">
        <f t="shared" si="5"/>
        <v>0.5681818181818182</v>
      </c>
      <c r="W107" s="109">
        <v>28</v>
      </c>
      <c r="Y107" s="109">
        <v>105</v>
      </c>
      <c r="Z107" s="109">
        <v>76</v>
      </c>
      <c r="AA107" s="186">
        <f t="shared" si="6"/>
        <v>24</v>
      </c>
      <c r="AB107" s="186">
        <f t="shared" si="7"/>
        <v>4</v>
      </c>
    </row>
    <row r="108" spans="1:28" s="255" customFormat="1" ht="13.5" customHeight="1">
      <c r="A108" s="348" t="s">
        <v>9</v>
      </c>
      <c r="B108" s="349" t="s">
        <v>11</v>
      </c>
      <c r="C108" s="350">
        <v>0</v>
      </c>
      <c r="D108" s="350">
        <v>0</v>
      </c>
      <c r="E108" s="350">
        <v>0</v>
      </c>
      <c r="F108" s="350">
        <v>0</v>
      </c>
      <c r="G108" s="350">
        <v>0</v>
      </c>
      <c r="H108" s="350">
        <v>0</v>
      </c>
      <c r="I108" s="350">
        <v>0</v>
      </c>
      <c r="J108" s="350">
        <v>0</v>
      </c>
      <c r="K108" s="350">
        <v>0</v>
      </c>
      <c r="L108" s="350">
        <v>0</v>
      </c>
      <c r="M108" s="350">
        <v>0</v>
      </c>
      <c r="N108" s="350">
        <v>0</v>
      </c>
      <c r="O108" s="350">
        <v>0</v>
      </c>
      <c r="P108" s="350">
        <v>0</v>
      </c>
      <c r="Q108" s="350">
        <v>0</v>
      </c>
      <c r="R108" s="350">
        <v>0</v>
      </c>
      <c r="S108" s="350">
        <v>0</v>
      </c>
      <c r="T108" s="350">
        <v>0</v>
      </c>
      <c r="U108" s="351"/>
      <c r="AA108" s="254">
        <f t="shared" si="6"/>
        <v>0</v>
      </c>
      <c r="AB108" s="254">
        <f t="shared" si="7"/>
        <v>0</v>
      </c>
    </row>
    <row r="109" spans="1:28" s="109" customFormat="1" ht="13.5" customHeight="1">
      <c r="A109" s="196" t="s">
        <v>354</v>
      </c>
      <c r="B109" s="197" t="s">
        <v>355</v>
      </c>
      <c r="C109" s="198">
        <v>1637</v>
      </c>
      <c r="D109" s="198">
        <v>2023</v>
      </c>
      <c r="E109" s="198">
        <v>765</v>
      </c>
      <c r="F109" s="198">
        <v>1258</v>
      </c>
      <c r="G109" s="198">
        <v>6</v>
      </c>
      <c r="H109" s="198">
        <v>0</v>
      </c>
      <c r="I109" s="198">
        <v>2017</v>
      </c>
      <c r="J109" s="198">
        <v>1773</v>
      </c>
      <c r="K109" s="198">
        <v>861</v>
      </c>
      <c r="L109" s="198">
        <v>848</v>
      </c>
      <c r="M109" s="198">
        <v>13</v>
      </c>
      <c r="N109" s="198">
        <v>911</v>
      </c>
      <c r="O109" s="198">
        <v>1</v>
      </c>
      <c r="P109" s="198">
        <v>0</v>
      </c>
      <c r="Q109" s="198">
        <v>242</v>
      </c>
      <c r="R109" s="198">
        <v>1</v>
      </c>
      <c r="S109" s="198">
        <v>1</v>
      </c>
      <c r="T109" s="198">
        <v>1156</v>
      </c>
      <c r="U109" s="199">
        <f t="shared" si="5"/>
        <v>0.4856175972927242</v>
      </c>
      <c r="W109" s="109">
        <v>345</v>
      </c>
      <c r="X109" s="109">
        <v>1</v>
      </c>
      <c r="Y109" s="109">
        <v>1106</v>
      </c>
      <c r="Z109" s="109">
        <v>563</v>
      </c>
      <c r="AA109" s="186">
        <f t="shared" si="6"/>
        <v>-4</v>
      </c>
      <c r="AB109" s="186">
        <f t="shared" si="7"/>
        <v>-24</v>
      </c>
    </row>
    <row r="110" spans="1:28" s="109" customFormat="1" ht="13.5" customHeight="1">
      <c r="A110" s="158">
        <v>1</v>
      </c>
      <c r="B110" s="159" t="s">
        <v>429</v>
      </c>
      <c r="C110" s="160">
        <v>276</v>
      </c>
      <c r="D110" s="198">
        <v>340</v>
      </c>
      <c r="E110" s="160">
        <v>112</v>
      </c>
      <c r="F110" s="160">
        <v>228</v>
      </c>
      <c r="G110" s="160"/>
      <c r="H110" s="160"/>
      <c r="I110" s="198">
        <v>340</v>
      </c>
      <c r="J110" s="198">
        <v>310</v>
      </c>
      <c r="K110" s="198">
        <v>169</v>
      </c>
      <c r="L110" s="160">
        <v>169</v>
      </c>
      <c r="M110" s="160"/>
      <c r="N110" s="160">
        <v>141</v>
      </c>
      <c r="O110" s="160"/>
      <c r="P110" s="161"/>
      <c r="Q110" s="161">
        <v>30</v>
      </c>
      <c r="R110" s="161"/>
      <c r="S110" s="161"/>
      <c r="T110" s="198">
        <v>171</v>
      </c>
      <c r="U110" s="199">
        <f t="shared" si="5"/>
        <v>0.5451612903225806</v>
      </c>
      <c r="W110" s="109">
        <v>37</v>
      </c>
      <c r="Y110" s="109">
        <v>149</v>
      </c>
      <c r="Z110" s="109">
        <v>61</v>
      </c>
      <c r="AA110" s="186">
        <f t="shared" si="6"/>
        <v>0</v>
      </c>
      <c r="AB110" s="186">
        <f t="shared" si="7"/>
        <v>-6</v>
      </c>
    </row>
    <row r="111" spans="1:28" s="109" customFormat="1" ht="13.5" customHeight="1">
      <c r="A111" s="158">
        <v>2</v>
      </c>
      <c r="B111" s="159" t="s">
        <v>430</v>
      </c>
      <c r="C111" s="160">
        <v>9</v>
      </c>
      <c r="D111" s="198">
        <v>12</v>
      </c>
      <c r="E111" s="160">
        <v>2</v>
      </c>
      <c r="F111" s="160">
        <v>10</v>
      </c>
      <c r="G111" s="160"/>
      <c r="H111" s="160"/>
      <c r="I111" s="198">
        <v>12</v>
      </c>
      <c r="J111" s="198">
        <v>12</v>
      </c>
      <c r="K111" s="198">
        <v>10</v>
      </c>
      <c r="L111" s="160">
        <v>10</v>
      </c>
      <c r="M111" s="160"/>
      <c r="N111" s="160">
        <v>2</v>
      </c>
      <c r="O111" s="160"/>
      <c r="P111" s="161"/>
      <c r="Q111" s="161"/>
      <c r="R111" s="161"/>
      <c r="S111" s="161"/>
      <c r="T111" s="198">
        <v>2</v>
      </c>
      <c r="U111" s="199">
        <f>IF(J111&lt;&gt;0,K111/J111,"")</f>
        <v>0.8333333333333334</v>
      </c>
      <c r="Y111" s="109">
        <v>2</v>
      </c>
      <c r="Z111" s="109">
        <v>0</v>
      </c>
      <c r="AA111" s="186">
        <f t="shared" si="6"/>
        <v>0</v>
      </c>
      <c r="AB111" s="186">
        <f t="shared" si="7"/>
        <v>0</v>
      </c>
    </row>
    <row r="112" spans="1:28" s="109" customFormat="1" ht="13.5" customHeight="1">
      <c r="A112" s="158">
        <v>3</v>
      </c>
      <c r="B112" s="159" t="s">
        <v>431</v>
      </c>
      <c r="C112" s="160">
        <v>237</v>
      </c>
      <c r="D112" s="198">
        <v>377</v>
      </c>
      <c r="E112" s="160">
        <v>119</v>
      </c>
      <c r="F112" s="160">
        <v>258</v>
      </c>
      <c r="G112" s="160">
        <v>2</v>
      </c>
      <c r="H112" s="160"/>
      <c r="I112" s="198">
        <v>375</v>
      </c>
      <c r="J112" s="198">
        <v>341</v>
      </c>
      <c r="K112" s="198">
        <v>141</v>
      </c>
      <c r="L112" s="160">
        <v>137</v>
      </c>
      <c r="M112" s="160">
        <v>4</v>
      </c>
      <c r="N112" s="160">
        <v>200</v>
      </c>
      <c r="O112" s="160"/>
      <c r="P112" s="161"/>
      <c r="Q112" s="161">
        <v>34</v>
      </c>
      <c r="R112" s="161"/>
      <c r="S112" s="161"/>
      <c r="T112" s="198">
        <v>234</v>
      </c>
      <c r="U112" s="199">
        <f>IF(J112&lt;&gt;0,K112/J112,"")</f>
        <v>0.41348973607038125</v>
      </c>
      <c r="W112" s="109">
        <v>120</v>
      </c>
      <c r="Y112" s="109">
        <v>239</v>
      </c>
      <c r="Z112" s="109">
        <v>150</v>
      </c>
      <c r="AA112" s="186">
        <f t="shared" si="6"/>
        <v>0</v>
      </c>
      <c r="AB112" s="186">
        <f t="shared" si="7"/>
        <v>-4</v>
      </c>
    </row>
    <row r="113" spans="1:28" s="109" customFormat="1" ht="13.5" customHeight="1">
      <c r="A113" s="158">
        <v>4</v>
      </c>
      <c r="B113" s="159" t="s">
        <v>432</v>
      </c>
      <c r="C113" s="160">
        <v>331</v>
      </c>
      <c r="D113" s="198">
        <v>385</v>
      </c>
      <c r="E113" s="160">
        <v>140</v>
      </c>
      <c r="F113" s="160">
        <v>245</v>
      </c>
      <c r="G113" s="160">
        <v>2</v>
      </c>
      <c r="H113" s="160"/>
      <c r="I113" s="198">
        <v>383</v>
      </c>
      <c r="J113" s="198">
        <v>362</v>
      </c>
      <c r="K113" s="198">
        <v>173</v>
      </c>
      <c r="L113" s="160">
        <v>170</v>
      </c>
      <c r="M113" s="160">
        <v>3</v>
      </c>
      <c r="N113" s="160">
        <v>189</v>
      </c>
      <c r="O113" s="160"/>
      <c r="P113" s="161"/>
      <c r="Q113" s="161">
        <v>19</v>
      </c>
      <c r="R113" s="161">
        <v>1</v>
      </c>
      <c r="S113" s="161">
        <v>1</v>
      </c>
      <c r="T113" s="198">
        <v>210</v>
      </c>
      <c r="U113" s="199">
        <f>IF(J113&lt;&gt;0,K113/J113,"")</f>
        <v>0.47790055248618785</v>
      </c>
      <c r="W113" s="109">
        <v>78</v>
      </c>
      <c r="Y113" s="109">
        <v>218</v>
      </c>
      <c r="Z113" s="109">
        <v>90</v>
      </c>
      <c r="AA113" s="186">
        <f t="shared" si="6"/>
        <v>0</v>
      </c>
      <c r="AB113" s="186">
        <f t="shared" si="7"/>
        <v>-7</v>
      </c>
    </row>
    <row r="114" spans="1:28" s="109" customFormat="1" ht="13.5" customHeight="1">
      <c r="A114" s="158">
        <v>5</v>
      </c>
      <c r="B114" s="159" t="s">
        <v>433</v>
      </c>
      <c r="C114" s="160">
        <v>471</v>
      </c>
      <c r="D114" s="198">
        <v>595</v>
      </c>
      <c r="E114" s="160">
        <v>273</v>
      </c>
      <c r="F114" s="160">
        <v>322</v>
      </c>
      <c r="G114" s="160">
        <v>1</v>
      </c>
      <c r="H114" s="160"/>
      <c r="I114" s="198">
        <v>594</v>
      </c>
      <c r="J114" s="198">
        <v>476</v>
      </c>
      <c r="K114" s="198">
        <v>220</v>
      </c>
      <c r="L114" s="160">
        <v>216</v>
      </c>
      <c r="M114" s="160">
        <v>4</v>
      </c>
      <c r="N114" s="160">
        <v>255</v>
      </c>
      <c r="O114" s="160">
        <v>1</v>
      </c>
      <c r="P114" s="161"/>
      <c r="Q114" s="161">
        <v>118</v>
      </c>
      <c r="R114" s="161"/>
      <c r="S114" s="161"/>
      <c r="T114" s="198">
        <v>374</v>
      </c>
      <c r="U114" s="199">
        <f>IF(J114&lt;&gt;0,K114/J114,"")</f>
        <v>0.46218487394957986</v>
      </c>
      <c r="W114" s="109">
        <v>60</v>
      </c>
      <c r="X114" s="109">
        <v>1</v>
      </c>
      <c r="Y114" s="109">
        <v>333</v>
      </c>
      <c r="Z114" s="109">
        <v>180</v>
      </c>
      <c r="AA114" s="186">
        <f t="shared" si="6"/>
        <v>0</v>
      </c>
      <c r="AB114" s="186">
        <f t="shared" si="7"/>
        <v>2</v>
      </c>
    </row>
    <row r="115" spans="1:28" s="109" customFormat="1" ht="13.5" customHeight="1">
      <c r="A115" s="158">
        <v>6</v>
      </c>
      <c r="B115" s="159" t="s">
        <v>434</v>
      </c>
      <c r="C115" s="160">
        <v>313</v>
      </c>
      <c r="D115" s="198">
        <v>314</v>
      </c>
      <c r="E115" s="160">
        <v>119</v>
      </c>
      <c r="F115" s="160">
        <v>195</v>
      </c>
      <c r="G115" s="160">
        <v>1</v>
      </c>
      <c r="H115" s="160"/>
      <c r="I115" s="198">
        <v>313</v>
      </c>
      <c r="J115" s="198">
        <v>272</v>
      </c>
      <c r="K115" s="198">
        <v>148</v>
      </c>
      <c r="L115" s="160">
        <v>146</v>
      </c>
      <c r="M115" s="160">
        <v>2</v>
      </c>
      <c r="N115" s="160">
        <v>124</v>
      </c>
      <c r="O115" s="160"/>
      <c r="P115" s="161"/>
      <c r="Q115" s="161">
        <v>41</v>
      </c>
      <c r="R115" s="161"/>
      <c r="S115" s="161"/>
      <c r="T115" s="198">
        <v>165</v>
      </c>
      <c r="U115" s="199">
        <f>IF(J115&lt;&gt;0,K115/J115,"")</f>
        <v>0.5441176470588235</v>
      </c>
      <c r="W115" s="109">
        <v>50</v>
      </c>
      <c r="Y115" s="109">
        <v>165</v>
      </c>
      <c r="Z115" s="109">
        <v>82</v>
      </c>
      <c r="AA115" s="186">
        <f t="shared" si="6"/>
        <v>-4</v>
      </c>
      <c r="AB115" s="186">
        <f t="shared" si="7"/>
        <v>-9</v>
      </c>
    </row>
    <row r="116" spans="1:28" s="255" customFormat="1" ht="13.5" customHeight="1">
      <c r="A116" s="348" t="s">
        <v>9</v>
      </c>
      <c r="B116" s="349"/>
      <c r="C116" s="350">
        <v>0</v>
      </c>
      <c r="D116" s="350">
        <v>0</v>
      </c>
      <c r="E116" s="350">
        <v>0</v>
      </c>
      <c r="F116" s="350">
        <v>0</v>
      </c>
      <c r="G116" s="350">
        <v>0</v>
      </c>
      <c r="H116" s="350">
        <v>0</v>
      </c>
      <c r="I116" s="350">
        <v>0</v>
      </c>
      <c r="J116" s="350">
        <v>0</v>
      </c>
      <c r="K116" s="350">
        <v>0</v>
      </c>
      <c r="L116" s="350">
        <v>0</v>
      </c>
      <c r="M116" s="350">
        <v>0</v>
      </c>
      <c r="N116" s="350">
        <v>0</v>
      </c>
      <c r="O116" s="350">
        <v>0</v>
      </c>
      <c r="P116" s="350">
        <v>0</v>
      </c>
      <c r="Q116" s="350">
        <v>0</v>
      </c>
      <c r="R116" s="350">
        <v>0</v>
      </c>
      <c r="S116" s="350">
        <v>0</v>
      </c>
      <c r="T116" s="350">
        <v>0</v>
      </c>
      <c r="U116" s="351"/>
      <c r="AA116" s="352"/>
      <c r="AB116" s="352"/>
    </row>
    <row r="117" spans="1:28" s="170" customFormat="1" ht="18" customHeight="1">
      <c r="A117" s="502" t="str">
        <f>TT!C7</f>
        <v>Đồng Tháp, ngày 03 tháng 4 năm 2020</v>
      </c>
      <c r="B117" s="503"/>
      <c r="C117" s="503"/>
      <c r="D117" s="503"/>
      <c r="E117" s="503"/>
      <c r="F117" s="129"/>
      <c r="G117" s="129"/>
      <c r="H117" s="129"/>
      <c r="I117" s="166"/>
      <c r="J117" s="166"/>
      <c r="K117" s="166"/>
      <c r="L117" s="166"/>
      <c r="M117" s="166"/>
      <c r="N117" s="502" t="str">
        <f>TT!C4</f>
        <v>Đồng Tháp, ngày 03 tháng 4 năm 2020</v>
      </c>
      <c r="O117" s="503"/>
      <c r="P117" s="503"/>
      <c r="Q117" s="503"/>
      <c r="R117" s="503"/>
      <c r="S117" s="503"/>
      <c r="T117" s="503"/>
      <c r="U117" s="503"/>
      <c r="AA117" s="190"/>
      <c r="AB117" s="190"/>
    </row>
    <row r="118" spans="1:28" s="171" customFormat="1" ht="38.25" customHeight="1">
      <c r="A118" s="575" t="s">
        <v>286</v>
      </c>
      <c r="B118" s="576"/>
      <c r="C118" s="576"/>
      <c r="D118" s="576"/>
      <c r="E118" s="576"/>
      <c r="F118" s="130"/>
      <c r="G118" s="130"/>
      <c r="H118" s="130"/>
      <c r="I118" s="165"/>
      <c r="J118" s="165"/>
      <c r="K118" s="165"/>
      <c r="L118" s="165"/>
      <c r="M118" s="165"/>
      <c r="N118" s="577" t="str">
        <f>TT!C5</f>
        <v>KT. CỤC TRƯỞNG
PHÓ CỤC TRƯỞNG</v>
      </c>
      <c r="O118" s="577"/>
      <c r="P118" s="577"/>
      <c r="Q118" s="577"/>
      <c r="R118" s="577"/>
      <c r="S118" s="577"/>
      <c r="T118" s="577"/>
      <c r="U118" s="577"/>
      <c r="AA118" s="191"/>
      <c r="AB118" s="191"/>
    </row>
    <row r="119" spans="1:28" s="171" customFormat="1" ht="69.75" customHeight="1">
      <c r="A119" s="167"/>
      <c r="B119" s="167"/>
      <c r="C119" s="167"/>
      <c r="D119" s="167"/>
      <c r="E119" s="167"/>
      <c r="F119" s="168"/>
      <c r="G119" s="168"/>
      <c r="H119" s="168"/>
      <c r="I119" s="165"/>
      <c r="J119" s="165"/>
      <c r="K119" s="165"/>
      <c r="L119" s="165"/>
      <c r="M119" s="165"/>
      <c r="N119" s="165"/>
      <c r="O119" s="165"/>
      <c r="P119" s="168"/>
      <c r="Q119" s="270"/>
      <c r="R119" s="168"/>
      <c r="S119" s="165"/>
      <c r="T119" s="168"/>
      <c r="U119" s="168"/>
      <c r="AA119" s="191"/>
      <c r="AB119" s="191"/>
    </row>
    <row r="120" spans="1:28" s="171" customFormat="1" ht="15.75" customHeight="1">
      <c r="A120" s="578" t="str">
        <f>TT!C6</f>
        <v>Nguyễn Chí Hòa</v>
      </c>
      <c r="B120" s="578"/>
      <c r="C120" s="578"/>
      <c r="D120" s="578"/>
      <c r="E120" s="578"/>
      <c r="F120" s="169" t="s">
        <v>2</v>
      </c>
      <c r="G120" s="169"/>
      <c r="H120" s="169"/>
      <c r="I120" s="169"/>
      <c r="J120" s="169"/>
      <c r="K120" s="169"/>
      <c r="L120" s="169"/>
      <c r="M120" s="169"/>
      <c r="N120" s="579" t="str">
        <f>TT!C3</f>
        <v>Vũ Quang Hiện</v>
      </c>
      <c r="O120" s="579"/>
      <c r="P120" s="579"/>
      <c r="Q120" s="579"/>
      <c r="R120" s="579"/>
      <c r="S120" s="579"/>
      <c r="T120" s="579"/>
      <c r="U120" s="579"/>
      <c r="AA120" s="191"/>
      <c r="AB120" s="191"/>
    </row>
    <row r="121" spans="1:21" ht="15.75">
      <c r="A121" s="128"/>
      <c r="B121" s="128"/>
      <c r="C121" s="128"/>
      <c r="D121" s="128"/>
      <c r="E121" s="128"/>
      <c r="F121" s="128"/>
      <c r="G121" s="128"/>
      <c r="H121" s="128"/>
      <c r="I121" s="128"/>
      <c r="J121" s="128"/>
      <c r="K121" s="128"/>
      <c r="L121" s="128"/>
      <c r="M121" s="128"/>
      <c r="N121" s="131"/>
      <c r="O121" s="131"/>
      <c r="P121" s="131"/>
      <c r="Q121" s="131"/>
      <c r="R121" s="131"/>
      <c r="S121" s="131"/>
      <c r="T121" s="131"/>
      <c r="U121" s="131"/>
    </row>
    <row r="123" ht="57" customHeight="1"/>
    <row r="124" ht="39.75" customHeight="1"/>
  </sheetData>
  <sheetProtection formatCells="0" formatColumns="0" formatRows="0" insertRows="0" deleteRows="0"/>
  <mergeCells count="35">
    <mergeCell ref="A1:D1"/>
    <mergeCell ref="E1:O1"/>
    <mergeCell ref="P1:U1"/>
    <mergeCell ref="C3:C7"/>
    <mergeCell ref="D3:D7"/>
    <mergeCell ref="E3:F3"/>
    <mergeCell ref="K4:P4"/>
    <mergeCell ref="O5:O7"/>
    <mergeCell ref="Q4:Q7"/>
    <mergeCell ref="J4:J7"/>
    <mergeCell ref="G3:G7"/>
    <mergeCell ref="R4:R7"/>
    <mergeCell ref="A3:A7"/>
    <mergeCell ref="U3:U7"/>
    <mergeCell ref="L5:M6"/>
    <mergeCell ref="N5:N7"/>
    <mergeCell ref="I3:I7"/>
    <mergeCell ref="J3:S3"/>
    <mergeCell ref="K5:K7"/>
    <mergeCell ref="P2:U2"/>
    <mergeCell ref="T3:T7"/>
    <mergeCell ref="A120:E120"/>
    <mergeCell ref="N120:U120"/>
    <mergeCell ref="A8:B8"/>
    <mergeCell ref="S4:S7"/>
    <mergeCell ref="H3:H7"/>
    <mergeCell ref="A9:B9"/>
    <mergeCell ref="P5:P7"/>
    <mergeCell ref="F4:F7"/>
    <mergeCell ref="E4:E7"/>
    <mergeCell ref="B3:B7"/>
    <mergeCell ref="A117:E117"/>
    <mergeCell ref="N117:U117"/>
    <mergeCell ref="A118:E118"/>
    <mergeCell ref="N118:U118"/>
  </mergeCells>
  <printOptions/>
  <pageMargins left="0.393700787401575" right="0.393700787401575" top="0.39" bottom="0.4" header="0.31496062992126" footer="0.31496062992126"/>
  <pageSetup horizontalDpi="600" verticalDpi="600" orientation="landscape"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Admin</cp:lastModifiedBy>
  <cp:lastPrinted>2020-02-28T08:09:16Z</cp:lastPrinted>
  <dcterms:created xsi:type="dcterms:W3CDTF">2004-03-07T02:36:29Z</dcterms:created>
  <dcterms:modified xsi:type="dcterms:W3CDTF">2020-04-05T13:16:32Z</dcterms:modified>
  <cp:category/>
  <cp:version/>
  <cp:contentType/>
  <cp:contentStatus/>
</cp:coreProperties>
</file>